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RDS PROJECTS\Hirshabel State\Balcad\Main Hospital\Architectural documents\"/>
    </mc:Choice>
  </mc:AlternateContent>
  <bookViews>
    <workbookView xWindow="0" yWindow="0" windowWidth="23040" windowHeight="9192" activeTab="2"/>
  </bookViews>
  <sheets>
    <sheet name="Preliminaries" sheetId="3" r:id="rId1"/>
    <sheet name="HOSPITAL BUILDING-PHASE 1" sheetId="1" r:id="rId2"/>
    <sheet name="GRAND SUMMARY" sheetId="2" r:id="rId3"/>
  </sheets>
  <definedNames>
    <definedName name="_xlnm.Print_Area" localSheetId="1">'HOSPITAL BUILDING-PHASE 1'!$A$1:$F$435</definedName>
    <definedName name="_xlnm.Print_Area" localSheetId="0">Preliminaries!$A$1:$K$566</definedName>
  </definedNames>
  <calcPr calcId="162913"/>
</workbook>
</file>

<file path=xl/calcChain.xml><?xml version="1.0" encoding="utf-8"?>
<calcChain xmlns="http://schemas.openxmlformats.org/spreadsheetml/2006/main">
  <c r="E61" i="1" l="1"/>
  <c r="F165" i="1" l="1"/>
  <c r="F202" i="1"/>
  <c r="F204" i="1"/>
  <c r="F213" i="1"/>
  <c r="F188" i="1" l="1"/>
  <c r="F186" i="1"/>
  <c r="F182" i="1"/>
  <c r="F180" i="1"/>
  <c r="F178" i="1"/>
  <c r="D143" i="1" l="1"/>
  <c r="D236" i="1" s="1"/>
  <c r="D138" i="1"/>
  <c r="D136" i="1"/>
  <c r="D132" i="1"/>
  <c r="D130" i="1"/>
  <c r="D124" i="1"/>
  <c r="D122" i="1"/>
  <c r="D83" i="1"/>
  <c r="D79" i="1"/>
  <c r="D69" i="1"/>
  <c r="D61" i="1"/>
  <c r="D59" i="1"/>
  <c r="D51" i="1"/>
  <c r="D49" i="1"/>
  <c r="D33" i="1"/>
  <c r="D35" i="1"/>
  <c r="D25" i="1"/>
  <c r="D18" i="1"/>
  <c r="D240" i="1" l="1"/>
  <c r="F236" i="1"/>
  <c r="K480" i="3"/>
  <c r="K427" i="3"/>
  <c r="K374" i="3"/>
  <c r="K321" i="3"/>
  <c r="K268" i="3"/>
  <c r="K215" i="3"/>
  <c r="K162" i="3"/>
  <c r="D146" i="1" l="1"/>
  <c r="F303" i="1" l="1"/>
  <c r="F211" i="1"/>
  <c r="F146" i="1"/>
  <c r="F327" i="1" l="1"/>
  <c r="F333" i="1"/>
  <c r="F339" i="1"/>
  <c r="F343" i="1"/>
  <c r="F347" i="1"/>
  <c r="F351" i="1"/>
  <c r="F321" i="1"/>
  <c r="F295" i="1"/>
  <c r="F299" i="1"/>
  <c r="F301" i="1"/>
  <c r="F309" i="1"/>
  <c r="F315" i="1"/>
  <c r="F293" i="1"/>
  <c r="F317" i="1" l="1"/>
  <c r="F364" i="1"/>
  <c r="F366" i="1"/>
  <c r="F362" i="1"/>
  <c r="F277" i="1"/>
  <c r="F275" i="1"/>
  <c r="F269" i="1"/>
  <c r="F285" i="1" l="1"/>
  <c r="F249" i="1"/>
  <c r="F255" i="1"/>
  <c r="F251" i="1"/>
  <c r="F246" i="1"/>
  <c r="F319" i="1" l="1"/>
  <c r="F356" i="1" s="1"/>
  <c r="F358" i="1" s="1"/>
  <c r="F391" i="1" s="1"/>
  <c r="F415" i="1" s="1"/>
  <c r="F412" i="1"/>
  <c r="F240" i="1"/>
  <c r="F261" i="1" s="1"/>
  <c r="F49" i="1" l="1"/>
  <c r="F81" i="1"/>
  <c r="F71" i="1"/>
  <c r="F65" i="1"/>
  <c r="D29" i="1" l="1"/>
  <c r="F124" i="1" l="1"/>
  <c r="F138" i="1"/>
  <c r="K533" i="3" l="1"/>
  <c r="K551" i="3" s="1"/>
  <c r="K549" i="3"/>
  <c r="K547" i="3"/>
  <c r="K545" i="3"/>
  <c r="K543" i="3"/>
  <c r="K541" i="3"/>
  <c r="K539" i="3"/>
  <c r="K566" i="3" l="1"/>
  <c r="E14" i="2" s="1"/>
  <c r="F196" i="1"/>
  <c r="F228" i="1" s="1"/>
  <c r="F163" i="1"/>
  <c r="F169" i="1"/>
  <c r="F174" i="1"/>
  <c r="F176" i="1"/>
  <c r="F159" i="1"/>
  <c r="F189" i="1" s="1"/>
  <c r="F130" i="1"/>
  <c r="F136" i="1"/>
  <c r="F143" i="1"/>
  <c r="F122" i="1"/>
  <c r="E132" i="1"/>
  <c r="F132" i="1" s="1"/>
  <c r="D85" i="1"/>
  <c r="F85" i="1" s="1"/>
  <c r="F61" i="1"/>
  <c r="F53" i="1"/>
  <c r="F51" i="1"/>
  <c r="F59" i="1"/>
  <c r="F69" i="1"/>
  <c r="F79" i="1"/>
  <c r="F83" i="1"/>
  <c r="F45" i="1"/>
  <c r="F43" i="1"/>
  <c r="F18" i="1"/>
  <c r="F21" i="1"/>
  <c r="F25" i="1"/>
  <c r="F29" i="1"/>
  <c r="F33" i="1"/>
  <c r="F35" i="1"/>
  <c r="F13" i="1"/>
  <c r="F39" i="1" l="1"/>
  <c r="F73" i="1" l="1"/>
  <c r="F75" i="1" s="1"/>
  <c r="F115" i="1" s="1"/>
  <c r="F397" i="1" s="1"/>
  <c r="F41" i="1"/>
  <c r="F154" i="1"/>
  <c r="F400" i="1" s="1"/>
  <c r="F406" i="1" l="1"/>
  <c r="F403" i="1"/>
  <c r="F409" i="1"/>
  <c r="F435" i="1" l="1"/>
  <c r="E16" i="2" s="1"/>
  <c r="K537" i="3"/>
  <c r="E32" i="2" l="1"/>
</calcChain>
</file>

<file path=xl/sharedStrings.xml><?xml version="1.0" encoding="utf-8"?>
<sst xmlns="http://schemas.openxmlformats.org/spreadsheetml/2006/main" count="800" uniqueCount="520">
  <si>
    <t>ITEM</t>
  </si>
  <si>
    <t>DESCRIPTION</t>
  </si>
  <si>
    <t>UNIT</t>
  </si>
  <si>
    <t>QNTY</t>
  </si>
  <si>
    <t>RATE</t>
  </si>
  <si>
    <t>A</t>
  </si>
  <si>
    <t>B</t>
  </si>
  <si>
    <t>m3</t>
  </si>
  <si>
    <t>C</t>
  </si>
  <si>
    <t>Strip foundations</t>
  </si>
  <si>
    <t>D</t>
  </si>
  <si>
    <t>E</t>
  </si>
  <si>
    <t>Allow for maintaining and supporting sides of excavations and keeping the same free from fallen material</t>
  </si>
  <si>
    <t>Item</t>
  </si>
  <si>
    <t>F</t>
  </si>
  <si>
    <t>G</t>
  </si>
  <si>
    <t>H</t>
  </si>
  <si>
    <t>Remove surplus spoil ,wheel,spread on site approx 500m away from site of construction</t>
  </si>
  <si>
    <t>J</t>
  </si>
  <si>
    <t>m2</t>
  </si>
  <si>
    <t>K</t>
  </si>
  <si>
    <t>1000 gauge polythene or other equal and approved damp proof membrane laid under surface bed with 300mm side and end laps (measured nett- allow for laps)</t>
  </si>
  <si>
    <t>L</t>
  </si>
  <si>
    <t>M</t>
  </si>
  <si>
    <t>150mm thick surface bed</t>
  </si>
  <si>
    <t>kg</t>
  </si>
  <si>
    <t>Edges of slab 150-225mm high</t>
  </si>
  <si>
    <t>m</t>
  </si>
  <si>
    <t>Sides and soffites of beams</t>
  </si>
  <si>
    <t>Gauge 28, IT5 profile prepainted sheets fixed to timber purlins at 1500mm centres (maximum) with approved galvanised hook bolts, nuts and washers including side and end laps: complete</t>
  </si>
  <si>
    <t>Extra over ditto for stopped ends</t>
  </si>
  <si>
    <t>No</t>
  </si>
  <si>
    <t>Extra over ditto for 100mm diameter outlet</t>
  </si>
  <si>
    <t>Extra over ditto for swan neck off set 1200mm long</t>
  </si>
  <si>
    <t>Metal gutters and down pipes</t>
  </si>
  <si>
    <t>No.</t>
  </si>
  <si>
    <t>100 x 8 mm tile skirting</t>
  </si>
  <si>
    <t>TOTAL BUILDER'S WORKS TO SUMMARY PAGE</t>
  </si>
  <si>
    <t>TOTAL SUBSTRUCURES TO COLLECTION</t>
  </si>
  <si>
    <t>SUPERSTRUCTURE CONCRETE &amp; WALLING</t>
  </si>
  <si>
    <t>ROOF AND RAIN WATER GOODS</t>
  </si>
  <si>
    <t>TOTAL FOR OPENINGS (DOORS &amp; WINDOWS)</t>
  </si>
  <si>
    <t>TOTAL FOR FINISHES TO COLLECTION</t>
  </si>
  <si>
    <t>SECTION SUMMARY</t>
  </si>
  <si>
    <t>SUBSTRUCTURE WORKS</t>
  </si>
  <si>
    <t>ROOF SRUCTURE &amp; COVER</t>
  </si>
  <si>
    <t>DOORS &amp; WINDOWS</t>
  </si>
  <si>
    <t>FINISHES</t>
  </si>
  <si>
    <t>PAGE</t>
  </si>
  <si>
    <t>GRAND SUMMARY</t>
  </si>
  <si>
    <t>Name of Contractor …………………………………………………………………</t>
  </si>
  <si>
    <t>Signature ………………………………</t>
  </si>
  <si>
    <t>Address ……………….</t>
  </si>
  <si>
    <t>Name of Witness ………………………………………………………………………</t>
  </si>
  <si>
    <t>Name of  Employer …………………………………………………………………</t>
  </si>
  <si>
    <t>GS/1</t>
  </si>
  <si>
    <t>AMOUNT ($)</t>
  </si>
  <si>
    <t>AMOUNT($)</t>
  </si>
  <si>
    <t>SUB-TOTAL C/F</t>
  </si>
  <si>
    <t>SUB-TOTAL B/F</t>
  </si>
  <si>
    <t>Cement and sand (1:4) screed as before described:-Floors</t>
  </si>
  <si>
    <t>Paint Works:Three coats plastic emulsion paint applied generally</t>
  </si>
  <si>
    <t>N</t>
  </si>
  <si>
    <t>SPECIAL NOTES</t>
  </si>
  <si>
    <t>The Contractor is required to check the numbers of the pages and should any be found to be missing or</t>
  </si>
  <si>
    <t>in duplicate or the figures or writing indistinct, they must inform the Quantity Surveyors at once and have</t>
  </si>
  <si>
    <t xml:space="preserve">the same rectified.  Should the Contractor be in doubt about the precise meaning of any item, word or </t>
  </si>
  <si>
    <t>figure, for any reason whatsoever, or observe any apparent omission of words or figures they must inform</t>
  </si>
  <si>
    <t>the Quantity Surveyor in order that the correct meaning may be decided upon before the date for the</t>
  </si>
  <si>
    <t>submission of the Tender.</t>
  </si>
  <si>
    <t>No liability whatever will be admitted nor claim allowed in respect of errors in the Contractor's Tender</t>
  </si>
  <si>
    <t xml:space="preserve">due to mistakes in the Bills of Quantities which should have been rectified in the manner described </t>
  </si>
  <si>
    <t xml:space="preserve">Any doubt or obscurity as to the meaning or intention of any part of the tender documents, or any </t>
  </si>
  <si>
    <t xml:space="preserve">question arising, shall be taken up in writing, before submission of the tender so that the same can  </t>
  </si>
  <si>
    <t>be clarified.</t>
  </si>
  <si>
    <t xml:space="preserve">The Contractor shall not alter or otherwise qualify the text of these Bills of Quantities. Any alteration </t>
  </si>
  <si>
    <t xml:space="preserve">or qualification made without authority will be ignored and the text of the Bills of Quantities as  </t>
  </si>
  <si>
    <t>printed will be adhered to.</t>
  </si>
  <si>
    <t xml:space="preserve">The Contractor shall be deemed to have made allowance in their prices generally to cover items of  </t>
  </si>
  <si>
    <t xml:space="preserve">Preliminaries or additions to Prime Cost Sums or other items, if these have not been priced against the  </t>
  </si>
  <si>
    <t>respective items.</t>
  </si>
  <si>
    <t xml:space="preserve">All items of measured work shall be priced in detail and tenders containing lump sums to cover trades or </t>
  </si>
  <si>
    <t>groups of work must be broken down to show prices for each item before they will be accepted.</t>
  </si>
  <si>
    <t>Lump sums to cover items of Preliminaries shall likewise be broken down if so required.</t>
  </si>
  <si>
    <t>In no case will any expenses incurred by Contractors in preparation of this Tender be reimbursed.</t>
  </si>
  <si>
    <t xml:space="preserve">The copyright of these Bills of Quantities is vested in the Quantity Surveyors and no part thereof may </t>
  </si>
  <si>
    <t>be reproduced without their express permission given in writing.</t>
  </si>
  <si>
    <t xml:space="preserve">The Contractor is solely responsible for the accurate ordering of materials in accordance with the </t>
  </si>
  <si>
    <t>Drawings and Architect's instructions and no claims for any loss or expense will be entertained for</t>
  </si>
  <si>
    <t>orders for materials based upon the Bills of Quantities.</t>
  </si>
  <si>
    <t xml:space="preserve">The Bills of Quantities must be priced in US Dollar currency, i.e. US Dollars and Cents.   </t>
  </si>
  <si>
    <t>The tender documents must be priced in ink.</t>
  </si>
  <si>
    <t xml:space="preserve"> </t>
  </si>
  <si>
    <t>INDEX</t>
  </si>
  <si>
    <t>SECTION NO. 1</t>
  </si>
  <si>
    <t>PRELIMINARIES AND GENERAL DESCRIPTIONS</t>
  </si>
  <si>
    <t>SECTION NO. 2</t>
  </si>
  <si>
    <t>AMOUNT (US$)</t>
  </si>
  <si>
    <t xml:space="preserve"> SECTION NO. 1</t>
  </si>
  <si>
    <t>PRELIMINARY PARTICULARS</t>
  </si>
  <si>
    <t>PARTIES</t>
  </si>
  <si>
    <t>The "Employer" is</t>
  </si>
  <si>
    <t>INTERNATIONAL ORGANIZATION FOR MIGRATION</t>
  </si>
  <si>
    <t xml:space="preserve">For the purpose of the works which are under the control of the consultants above, the </t>
  </si>
  <si>
    <t xml:space="preserve">respective consultants shall be deemed to be invested with the duties and be </t>
  </si>
  <si>
    <t xml:space="preserve">responsibilities of the Architect. </t>
  </si>
  <si>
    <t>SITE</t>
  </si>
  <si>
    <t>The site of the works shall be used solely for the purpose of executing and completing the</t>
  </si>
  <si>
    <t xml:space="preserve"> Contract to the satisfaction of the Architect.</t>
  </si>
  <si>
    <t xml:space="preserve">The Contractor shall obtain the Architect's approval for the siting of all temporary storage </t>
  </si>
  <si>
    <t>areas for materials.</t>
  </si>
  <si>
    <t xml:space="preserve">The Contractors shall visit the site to acquaint themselves with its nature and position, </t>
  </si>
  <si>
    <t xml:space="preserve">nature of the ground, sub- strata and other local conditions, position of power and water </t>
  </si>
  <si>
    <t xml:space="preserve">the supplies, access roads or any other limitations, and no claims for extras will be  </t>
  </si>
  <si>
    <t>considered on account of lack of knowledge in this respect.</t>
  </si>
  <si>
    <t xml:space="preserve">The Contractor's attention is drawn to the fact that they shall confine themselves to the </t>
  </si>
  <si>
    <t>area  necessary for executing the works as instructed by the Architect.</t>
  </si>
  <si>
    <t xml:space="preserve">The contractor must obtain the Architect's approval and directions regarding the use </t>
  </si>
  <si>
    <t xml:space="preserve">of any materials found on the Site. Any such material utilized in the execution of the </t>
  </si>
  <si>
    <t xml:space="preserve">Contract  shall be measured and value assessed by the Quantity Surveyor and the </t>
  </si>
  <si>
    <t xml:space="preserve">amount credited to the Employer.   </t>
  </si>
  <si>
    <t>Carried To Collection</t>
  </si>
  <si>
    <t>US$</t>
  </si>
  <si>
    <t>SUFFICIENCY OF TENDER</t>
  </si>
  <si>
    <t xml:space="preserve">The Contractor shall be deemed to have satisfied themselves before tendering as to the </t>
  </si>
  <si>
    <t xml:space="preserve">correctness and sufficiency of their Tender for the Works and of the rates and </t>
  </si>
  <si>
    <t xml:space="preserve">prices stated in the priced Bills of Quantities, which rates and prices shall cover all their </t>
  </si>
  <si>
    <t xml:space="preserve">obligations under the Contract and all matters and things necessary for the proper </t>
  </si>
  <si>
    <t>completion and maintenance of the Works.</t>
  </si>
  <si>
    <t>STAMP CHARGES</t>
  </si>
  <si>
    <t xml:space="preserve">The Contractor shall allow for the payment of all Stamp Charges in connection </t>
  </si>
  <si>
    <t>with the Surety Bond and Contract Agreement.</t>
  </si>
  <si>
    <t>DEFINITIONS AND ABBREVIATIONS</t>
  </si>
  <si>
    <t>Terms used in these Bills of Quantities shall be interpreted as follows:</t>
  </si>
  <si>
    <t>"Approved"</t>
  </si>
  <si>
    <t>shall mean approved by the Architect.</t>
  </si>
  <si>
    <t xml:space="preserve">     </t>
  </si>
  <si>
    <t>"as directed"</t>
  </si>
  <si>
    <t xml:space="preserve">shall mean as directed by the Architect or any other consultant  </t>
  </si>
  <si>
    <t>in the contract.</t>
  </si>
  <si>
    <t>"BS"</t>
  </si>
  <si>
    <t xml:space="preserve">Shall mean the current British Standard Specification published </t>
  </si>
  <si>
    <t xml:space="preserve">by the British Standards Institution, 2 Park Street, </t>
  </si>
  <si>
    <t>London W.1, England.</t>
  </si>
  <si>
    <t>"CM"</t>
  </si>
  <si>
    <t>shall mean Cubic Meters.</t>
  </si>
  <si>
    <t>"SM"</t>
  </si>
  <si>
    <t>shall mean Square Meters.</t>
  </si>
  <si>
    <t xml:space="preserve">"LM"        </t>
  </si>
  <si>
    <t>shall mean Linear Meters.</t>
  </si>
  <si>
    <t>"mm"</t>
  </si>
  <si>
    <t>shall mean Millimeters.</t>
  </si>
  <si>
    <t>"Kg"</t>
  </si>
  <si>
    <t>shall mean Kilograms.</t>
  </si>
  <si>
    <t>"No."</t>
  </si>
  <si>
    <t>shall mean Number.</t>
  </si>
  <si>
    <t>"m.s"</t>
  </si>
  <si>
    <t>shall mean Measured separately.</t>
  </si>
  <si>
    <t>"Ditto "</t>
  </si>
  <si>
    <t>shall mean as described before or as above described.</t>
  </si>
  <si>
    <t>PROGRESS SCHEDULE</t>
  </si>
  <si>
    <t xml:space="preserve">The Contractor shall, upon receiving instructions to proceed with the work, draw </t>
  </si>
  <si>
    <t xml:space="preserve">up a Time and Progress Schedule setting out the order in which the Works are to be </t>
  </si>
  <si>
    <t xml:space="preserve">carried out with the appropriate dates thereof. This Time and Progress Schedule </t>
  </si>
  <si>
    <t xml:space="preserve">is to be agreed with the Architect and no deviation from the order set out in this Schedule </t>
  </si>
  <si>
    <t xml:space="preserve">will be permitted without the written consent of the Architect. The Main Contractor  </t>
  </si>
  <si>
    <t>will be responsible for arranging the above programme with all Sub-Contractors</t>
  </si>
  <si>
    <t xml:space="preserve"> including the Nominated Sub-Contractors and Nominated Suppliers. </t>
  </si>
  <si>
    <t>FIGURED DIMENSIONS</t>
  </si>
  <si>
    <t xml:space="preserve">Figured dimensions are to be followed in preference to dimensions scaled from the Drawings; </t>
  </si>
  <si>
    <t xml:space="preserve">but whenever possible dimensions are to be taken on the Site or from the Buildings. Before </t>
  </si>
  <si>
    <t xml:space="preserve">any work is commenced by Sub-Contractors or Specialist Firms, dimensions must be checked </t>
  </si>
  <si>
    <t xml:space="preserve">on the Site and/or buildings and agreed with the Contractor, irrespective of the comparable </t>
  </si>
  <si>
    <t xml:space="preserve">dimensions shown on the Drawings. The Contractor shall be responsible for the accuracy of </t>
  </si>
  <si>
    <t>PROVISIONAL WORK</t>
  </si>
  <si>
    <t>All "provisional" and other work liable to adjustment under this Contract shall be left uncovered</t>
  </si>
  <si>
    <t xml:space="preserve">for a reasonable time to allow all measurements needed for such adjustment to be taken by </t>
  </si>
  <si>
    <t xml:space="preserve">the Quantity Surveyor. Immediately the work is ready for measurement, the Contractor shall </t>
  </si>
  <si>
    <t>give notice to the Quantity Surveyor.</t>
  </si>
  <si>
    <t xml:space="preserve">If the Contractor makes default in these respects he shall, if the Architect so directs, uncover </t>
  </si>
  <si>
    <t>the work at his own expense to enable the measurements to be taken.</t>
  </si>
  <si>
    <t>EXISTING SERVICES</t>
  </si>
  <si>
    <t xml:space="preserve">Prior to commencement of any work the Contractor is to ascertain from the relevant </t>
  </si>
  <si>
    <t xml:space="preserve">Authorities the exact position, depth and level of all existing electric cables, water pipes or </t>
  </si>
  <si>
    <t xml:space="preserve">other services in the area and they shall make whatever provisions may be required by the </t>
  </si>
  <si>
    <t xml:space="preserve">Authorities concerned for the support and protection of such services. Any damage or </t>
  </si>
  <si>
    <t xml:space="preserve">disturbance caused to any services shall be reported immediately to the Architect and the </t>
  </si>
  <si>
    <t>relevant Authority and shall be made good to their satisfaction at the Contractor's expense.</t>
  </si>
  <si>
    <t>TRANSPORT TO AND FROM THE SITE</t>
  </si>
  <si>
    <t xml:space="preserve">The Contractor shall include in their prices for the transport of materials, workmen, etc., to and </t>
  </si>
  <si>
    <t xml:space="preserve">from the Site of the proposed Works, at such hours and by such routes as are permitted by </t>
  </si>
  <si>
    <t>the Authorities.</t>
  </si>
  <si>
    <t>OVERTIME</t>
  </si>
  <si>
    <t xml:space="preserve">The Contractor shall allow in their tender for any extra costs for overtime working they </t>
  </si>
  <si>
    <t>consider will be necessary in order to complete the works by the contract Date of Completion.</t>
  </si>
  <si>
    <t xml:space="preserve">If during the course of the Contract overtime is worked for a specific purpose in accordance </t>
  </si>
  <si>
    <t xml:space="preserve">with a written instruction issued by the Architect,  the Contractor will be reimbursed in respect </t>
  </si>
  <si>
    <t xml:space="preserve">of such overtime to the extent only of the additional net cost of unproductive time payable </t>
  </si>
  <si>
    <t>over and above the basic hourly rates as laid down by the Regulations of Wages and</t>
  </si>
  <si>
    <t xml:space="preserve">Conditions of Employment Act, Building and Construction Industry Wages council and </t>
  </si>
  <si>
    <t>excluding any bonuses, profits and overheads.</t>
  </si>
  <si>
    <t>PUBLIC AND PRIVATE ROADS, PAVEMENTS, ETC.</t>
  </si>
  <si>
    <t xml:space="preserve">The Contractor will be required to make good, at their own expense, any damage they may </t>
  </si>
  <si>
    <t xml:space="preserve">cause to the present road surfaces and pavements within or beyond the boundary of the Site, </t>
  </si>
  <si>
    <t xml:space="preserve">during the period of the Works.  In particular, all existing trees, shrubs, plants, etc., which may </t>
  </si>
  <si>
    <t xml:space="preserve">be destroyed or damaged during the progress of the Works are to be made good by the </t>
  </si>
  <si>
    <t>Contractor to the approval of the Architect.</t>
  </si>
  <si>
    <t>POLICE REGULATIONS</t>
  </si>
  <si>
    <t xml:space="preserve">The Contractor is to allow for complying with all instructions and regulations of the </t>
  </si>
  <si>
    <t>Police Authorities.</t>
  </si>
  <si>
    <t>CONTRACTORS' SUPERINTENDENCE</t>
  </si>
  <si>
    <t xml:space="preserve">The Contractor shall constantly keep on the Works a literate English-speaking Agent or </t>
  </si>
  <si>
    <t xml:space="preserve">Representative, competent and experienced in the kind of work involved, who shall give </t>
  </si>
  <si>
    <t xml:space="preserve">his whole time to the superintendence of the Works.  Such Agent or Representative shall </t>
  </si>
  <si>
    <t xml:space="preserve">receive on behalf of the Contractor, directions and instructions from the Architect and such </t>
  </si>
  <si>
    <t xml:space="preserve">directions and instructions shall be deemed given to the Contractor in accordance with the </t>
  </si>
  <si>
    <t xml:space="preserve">Conditions of Contract. The Agent shall not be replaced without the specific approval of the </t>
  </si>
  <si>
    <t>Architect.</t>
  </si>
  <si>
    <t xml:space="preserve">It is to be a specific condition of this Contract that the successful Tenderer shall provide </t>
  </si>
  <si>
    <t xml:space="preserve">on site throughout the period from the completion of the substructure to the Date for </t>
  </si>
  <si>
    <t xml:space="preserve">Practical Completion a suitably qualified, experienced and competent person to ensure </t>
  </si>
  <si>
    <t xml:space="preserve">that the works are carried out to the standard required by the specification and detailed </t>
  </si>
  <si>
    <t xml:space="preserve">on the Drawings; and shall ensure that upon any termination of employment a suitable </t>
  </si>
  <si>
    <t>replacement is found.</t>
  </si>
  <si>
    <t xml:space="preserve">Before the Tenderer's offer is accepted the Architect will personally interview the Contractor's </t>
  </si>
  <si>
    <t>proposed Representative.  A curriculum vitae of past experience and qualifications must be</t>
  </si>
  <si>
    <t xml:space="preserve"> provided for the Architect's scrutiny.</t>
  </si>
  <si>
    <t>The Architect's decision will be final regarding the suitability of the proposed Representative.</t>
  </si>
  <si>
    <t>WATER</t>
  </si>
  <si>
    <t xml:space="preserve">All water shall be fresh, clean and pure, free from earthy vegetable or organic matter, acid or </t>
  </si>
  <si>
    <t>alkaline substance in solution or suspension.</t>
  </si>
  <si>
    <t xml:space="preserve">The Contractor shall provide at their own risk and cost all water for use in connection with the </t>
  </si>
  <si>
    <t xml:space="preserve">Works (including the work of Sub-Contractors). The Contractor shall provide at their own </t>
  </si>
  <si>
    <t xml:space="preserve">expense all temporary distribution pipes, storage tanks, meters, etc., and they shall clear </t>
  </si>
  <si>
    <t>away same upon completion of the Works.</t>
  </si>
  <si>
    <t>LIGHTING AND POWER</t>
  </si>
  <si>
    <t xml:space="preserve">The Contractor shall provide at their own risk and cost all artificial lighting and power for use </t>
  </si>
  <si>
    <t xml:space="preserve">on the Works, including all Sub-Contractors' and Specialists' requirements and including all </t>
  </si>
  <si>
    <t>temporary connections, wiring, fittings, etc., and clearing away on completion. The Contractor</t>
  </si>
  <si>
    <t xml:space="preserve"> shall pay all fees and obtain all permits in connection therewith.</t>
  </si>
  <si>
    <t>SAFETY</t>
  </si>
  <si>
    <t xml:space="preserve">In particular there shall  be proper provision of planked footways and guard-rails to scaffolding, </t>
  </si>
  <si>
    <t xml:space="preserve">etc.; protection against falling materials and tools and the Site shall be kept tidy and clear of </t>
  </si>
  <si>
    <t>dangerous rubbish.</t>
  </si>
  <si>
    <t>The Architect shall be empowered to suspend work on the Site should he consider these</t>
  </si>
  <si>
    <t>conditions are not being observed, and no claim arising from such a suspension will be allowed.</t>
  </si>
  <si>
    <t>PROTECTIVE CLOTHING</t>
  </si>
  <si>
    <t xml:space="preserve">The Contractor shall provide all protective or any other special  clothing or equipment for their </t>
  </si>
  <si>
    <t xml:space="preserve">employees that may be necessary. </t>
  </si>
  <si>
    <t xml:space="preserve">These shall include, inter-alia, safety helmets, gloves, goggles, earmuffs, gumboots, steel </t>
  </si>
  <si>
    <t>toed boots, overalls, etc according to the type of work. The Contractor shall ensure</t>
  </si>
  <si>
    <t>that all safety and protective gear are worn by all staff on site at all times</t>
  </si>
  <si>
    <t xml:space="preserve">   </t>
  </si>
  <si>
    <t>MATERIALS AND WORKMANSHIP</t>
  </si>
  <si>
    <t>GENERALLY</t>
  </si>
  <si>
    <t xml:space="preserve">All materials shall be new unless otherwise directed or permitted by the Architect and in all </t>
  </si>
  <si>
    <t xml:space="preserve">cases where the quality of goods or materials is not described or otherwise specified, is to be </t>
  </si>
  <si>
    <t xml:space="preserve">the best quality obtainable in the ordinary meaning of the word "best" and not merely a trade </t>
  </si>
  <si>
    <t>signification of that word.</t>
  </si>
  <si>
    <t xml:space="preserve">All materials and workmanship shall, unless otherwise specified or described, conform to the </t>
  </si>
  <si>
    <t xml:space="preserve">appropriate Kenya Bureau of Standards or British Standards Institution Specification current </t>
  </si>
  <si>
    <t>at the date of tender.</t>
  </si>
  <si>
    <t xml:space="preserve">The Contractor shall order all materials to be obtained from overseas immediately after the </t>
  </si>
  <si>
    <t xml:space="preserve">Contract is signed and shall also order materials to be obtained from local sources as early as </t>
  </si>
  <si>
    <t>necessary to ensure that such materials are on Site when required for use in the Works.</t>
  </si>
  <si>
    <t xml:space="preserve">The Contractor shall be responsible for and shall replace or make good at their own expense </t>
  </si>
  <si>
    <t>any materials lost or damaged.</t>
  </si>
  <si>
    <t xml:space="preserve">The Works throughout shall be executed by skilled workmen well versed in their respective </t>
  </si>
  <si>
    <t>trades.</t>
  </si>
  <si>
    <t>REJECTED WORKMANSHIP OR MATERIALS</t>
  </si>
  <si>
    <t xml:space="preserve">Any workmanship or materials not complying with the specific requirements or approved </t>
  </si>
  <si>
    <t xml:space="preserve">samples or which have been damaged, contaminated or have deteriorated, must immediately </t>
  </si>
  <si>
    <t>be removed from the Site and replaced at the Contractor's expense, as required.</t>
  </si>
  <si>
    <t>PROPRIETARY MATERIALS</t>
  </si>
  <si>
    <t xml:space="preserve">Where proprietary materials are specified herein-after the Contractor may propose the use of </t>
  </si>
  <si>
    <t>materials of other manufacture but equal quality for approval by the Architect.</t>
  </si>
  <si>
    <t xml:space="preserve">All materials and goods, where specified to be obtained from a particular manufacturer or </t>
  </si>
  <si>
    <t xml:space="preserve">         </t>
  </si>
  <si>
    <t>supplier are to be used or fixed strictly in accordance with their instructions.</t>
  </si>
  <si>
    <t>SAMPLES</t>
  </si>
  <si>
    <t xml:space="preserve">The Contractor shall furnish at the earliest possible opportunity before work commences and </t>
  </si>
  <si>
    <t xml:space="preserve">at his own cost, any samples of materials or workman-ship that may be called for by the </t>
  </si>
  <si>
    <t xml:space="preserve">Architect for his approval or rejection, and any further samples in the case of rejection until </t>
  </si>
  <si>
    <t xml:space="preserve">such samples are approved by the Architect and such samples, when approved, shall be the </t>
  </si>
  <si>
    <t>minimum standard for the work to which they apply.</t>
  </si>
  <si>
    <t>CONCRETE TESTS</t>
  </si>
  <si>
    <t xml:space="preserve">Concrete test cubes I.e. per set of three as later described, including testing fees, labour </t>
  </si>
  <si>
    <t>and materials, making moulds, transport and handling etc.. and ensuing copies of tests</t>
  </si>
  <si>
    <t xml:space="preserve"> are promptly dispatched to the Architect's and Quantity Surveyor's offices.  </t>
  </si>
  <si>
    <t>Successful tests only (Provisional)</t>
  </si>
  <si>
    <t xml:space="preserve">              </t>
  </si>
  <si>
    <t>TEMPORARY WORKS</t>
  </si>
  <si>
    <t>SPACE AND SERVICES FOR THE ARCHITECT</t>
  </si>
  <si>
    <t xml:space="preserve">The Contractor shall provide where directed within the site, site offices and clean toilet facilities </t>
  </si>
  <si>
    <t>for the sole use of the Architect and their representatives to the satisfaction of the Local</t>
  </si>
  <si>
    <t xml:space="preserve">Authorities. The offices shall be provided with adequate furniture and the contractor shall </t>
  </si>
  <si>
    <t xml:space="preserve">provide the services of a sweeper, pay all charges and keep the facilities in a clean and </t>
  </si>
  <si>
    <t xml:space="preserve">sanitary condition during the whole period of the Works.  In particular, the Contractor is to </t>
  </si>
  <si>
    <t xml:space="preserve">note that the station will continue with operations during the period of the works and a </t>
  </si>
  <si>
    <t xml:space="preserve">separate office and store shall be provided for full time use by the station dealer. Equally, </t>
  </si>
  <si>
    <t xml:space="preserve">separate sanitary amenities shall be provided for the station staff to the satisfaction of the </t>
  </si>
  <si>
    <t>Architect and local authorities.</t>
  </si>
  <si>
    <t xml:space="preserve">TELEPHONE                             </t>
  </si>
  <si>
    <t xml:space="preserve">The Contractor shall provide a telephone connection to the town exchange for the period of </t>
  </si>
  <si>
    <t xml:space="preserve">the Works, and shall pay all fees and rental for the same. The telephone connection shall </t>
  </si>
  <si>
    <t>remain on site until completion of the works.</t>
  </si>
  <si>
    <t>SANITATION</t>
  </si>
  <si>
    <t xml:space="preserve">The Contractor shall make arrangements for the necessary toilet facilities for their staff and </t>
  </si>
  <si>
    <t xml:space="preserve">workmen to the requirements and satisfaction of the Health authorities and maintain the same </t>
  </si>
  <si>
    <t xml:space="preserve">in a thoroughly clean and sanitary condition and pay all conservancy fees during the period of </t>
  </si>
  <si>
    <t xml:space="preserve">the Works and remove when no longer required.  </t>
  </si>
  <si>
    <t>PLANT, TOOLS AND SCAFFOLDING</t>
  </si>
  <si>
    <t xml:space="preserve">The Contractor shall provide all necessary hoists, tackle, plant, vehicles, tools and appliances </t>
  </si>
  <si>
    <t xml:space="preserve">of on every description for the due and satisfactory completion of the Works and shall remove </t>
  </si>
  <si>
    <t>same completion.</t>
  </si>
  <si>
    <t xml:space="preserve">The Contractor shall provide, erect and maintain all temporary scaffolding, sufficiently strong </t>
  </si>
  <si>
    <t xml:space="preserve">and efficient for the due performance of the Works, including Sub-contract Works, provide </t>
  </si>
  <si>
    <t xml:space="preserve">special scaffolding as and when required during the Works and remove on completion and </t>
  </si>
  <si>
    <t>make good.</t>
  </si>
  <si>
    <t xml:space="preserve">Such scaffolding shall be constructed of tubular steel or timber of sufficient scantlings and be </t>
  </si>
  <si>
    <t>provided with planked footways and guard-rails to approval.</t>
  </si>
  <si>
    <t xml:space="preserve">All such plant, tools and scaffolding shall comply with all regulations whether general or local, in </t>
  </si>
  <si>
    <t>force throughout the period of the Contract and shall be altered or adapted during the Contract</t>
  </si>
  <si>
    <t>as may be necessary to comply with any amendments in or additions to such regulations.</t>
  </si>
  <si>
    <t xml:space="preserve">Scaffolding is not measured hereinafter, and the Contractor must allow here or in his rates for </t>
  </si>
  <si>
    <t>the above.</t>
  </si>
  <si>
    <t>EXISTING AND ADJACENT PROPERTY</t>
  </si>
  <si>
    <t xml:space="preserve">The Contractor must take all steps necessary to safeguard existing and adjacent property, </t>
  </si>
  <si>
    <t xml:space="preserve">make good at their own expense any damage to persons or property caused thereon, and </t>
  </si>
  <si>
    <t>hold the Employer indemnified against any such claim arising.</t>
  </si>
  <si>
    <t xml:space="preserve">The Contractor will be held fully responsible for the safety of the existing and adjacent buildings </t>
  </si>
  <si>
    <t>and for any damage caused in consequence of these Works. They must reinstate all damages</t>
  </si>
  <si>
    <t>at his own expense and indemnify the Employer against any loss.</t>
  </si>
  <si>
    <t xml:space="preserve">The Contractor must take such steps and exercise such care and diligence as to minimize </t>
  </si>
  <si>
    <t xml:space="preserve">nuisance from dust, noise or any other cause to the occupiers of the existing and adjacent </t>
  </si>
  <si>
    <t xml:space="preserve">property. </t>
  </si>
  <si>
    <t>HOARDING</t>
  </si>
  <si>
    <t xml:space="preserve">The Contractor shall enclose the site areas under which work is carried out, with </t>
  </si>
  <si>
    <t>1.80 meter high barbed wire fence comprising treated blue gum poles at centres not</t>
  </si>
  <si>
    <t>exceeding 3.0meters and 6No barbed wire strands at equal spacing</t>
  </si>
  <si>
    <t>The contractors attention is drawn to the fact that some areas of the site are</t>
  </si>
  <si>
    <t>already built up and shall be in use during the currency of this project. As such</t>
  </si>
  <si>
    <t>the contractor must allow for keeping his/her employees from interfering with</t>
  </si>
  <si>
    <t>such other users and preventing and minimizing any nuisance arising from dust,</t>
  </si>
  <si>
    <t>noise or by way of trespass.</t>
  </si>
  <si>
    <t>WATCHING AND LIGHTING</t>
  </si>
  <si>
    <t xml:space="preserve">The Contractor shall provide at their risk and cost all watching and lighting as necessary to </t>
  </si>
  <si>
    <t>safeguard the Works, plant and materials against damage and theft.</t>
  </si>
  <si>
    <t>SIGNBOARD</t>
  </si>
  <si>
    <t xml:space="preserve">The Signboard and lettering on same for the display of the General and Sub-Contractors' </t>
  </si>
  <si>
    <t>names shall be of an approved size with the Employer's name painted thereon. The Architect's</t>
  </si>
  <si>
    <t xml:space="preserve">Quantity Surveyor's and other Consultants' names shall be printed in 50 mm letters all to the </t>
  </si>
  <si>
    <t xml:space="preserve">Architect's approved design. No other signboard or advertising will be permitted without prior </t>
  </si>
  <si>
    <t>permission from the Architect.</t>
  </si>
  <si>
    <t>PRIME COST RATES</t>
  </si>
  <si>
    <t xml:space="preserve">Where description of items include a P.C. rate per unit this rate is to cover the net supply </t>
  </si>
  <si>
    <t xml:space="preserve">cost of the unit only.  The Contractor's price must include for the cost of the unit at the rate </t>
  </si>
  <si>
    <t>stated, plus waste, taking delivery, storage, fixing in position, profit and overheads.</t>
  </si>
  <si>
    <t xml:space="preserve">The actual net cost per unit will be adjusted within the Final Account against the P.C. rate </t>
  </si>
  <si>
    <t>stated.</t>
  </si>
  <si>
    <t>PROTECTION AND CLEANING</t>
  </si>
  <si>
    <t>PROTECTION</t>
  </si>
  <si>
    <t>The Contractor  shall  cover up  and protect  from  damage, including damage from inclement</t>
  </si>
  <si>
    <t xml:space="preserve">weather, all finished work and unfixed materials, including that of Sub-Contractors, etc., to the </t>
  </si>
  <si>
    <t xml:space="preserve">satisfaction of the Architect until the completion of the Contract.    </t>
  </si>
  <si>
    <t>CLEANING</t>
  </si>
  <si>
    <t xml:space="preserve">The Contractor shall, upon completion of the Works, at their own expense, remove and clear </t>
  </si>
  <si>
    <t xml:space="preserve">away all surplus excavated materials, plant, rubbish and unused materials and shall leave the </t>
  </si>
  <si>
    <t xml:space="preserve">whole of the Site and Works in a clean and tidy state to the satisfaction of the Architect, </t>
  </si>
  <si>
    <t xml:space="preserve">including clearing away and making good all traces of temporary access roads, offices, sheds, </t>
  </si>
  <si>
    <t>camps, etc.  Particular care shall be taken to leave clean all floors and windows and to remove</t>
  </si>
  <si>
    <t xml:space="preserve">       </t>
  </si>
  <si>
    <t xml:space="preserve">all paint and cement stains. They shall also, at the discretion of the Architect, remove all </t>
  </si>
  <si>
    <t xml:space="preserve">rubbish and dirt as it accumulates. The Contractor is to find their own dump and shall pay </t>
  </si>
  <si>
    <t>all charges in connection therewith.</t>
  </si>
  <si>
    <t xml:space="preserve"> Collection</t>
  </si>
  <si>
    <t>Brought forward from Page</t>
  </si>
  <si>
    <t>1/4</t>
  </si>
  <si>
    <t>1/5</t>
  </si>
  <si>
    <t>1/6</t>
  </si>
  <si>
    <t>1/7</t>
  </si>
  <si>
    <t>1/8</t>
  </si>
  <si>
    <t>1/9</t>
  </si>
  <si>
    <t>1/10</t>
  </si>
  <si>
    <t>1/11</t>
  </si>
  <si>
    <t>TOTAL FOR SECTION 1: PRELIMINARIES AND GENERAL DESCRIPTIONS CARRIED TO GRAND SUMMARY</t>
  </si>
  <si>
    <t>SUPERSTRUCTURE WORKS;</t>
  </si>
  <si>
    <t>Backfilling; Earth filling obtained from the excavations</t>
  </si>
  <si>
    <t>Columns</t>
  </si>
  <si>
    <t>Sides of columns</t>
  </si>
  <si>
    <t>"TERMIDOR T.C" chemical anti-termite treeatment executed complete by an approved specialist under a ten (10) year guarantee to surfaces of blinded hardcore</t>
  </si>
  <si>
    <t>100mm Diameter gauge 26 galvanised iron rainwater down pipe fixed to supports with and including mild steel holder butts</t>
  </si>
  <si>
    <t>I</t>
  </si>
  <si>
    <t>GENERAL MATTERS</t>
  </si>
  <si>
    <t>`</t>
  </si>
  <si>
    <t xml:space="preserve">Excavate 0.00-1.20m deep starting from stripped ground level 
</t>
  </si>
  <si>
    <t>Return, fill and ram selected excavated material around  foundations</t>
  </si>
  <si>
    <t>Clear site of works of grass, shrubs, bush and small trees, big trees, grub up all roots, fill with selected soil and burn debris, cart away to dumping site</t>
  </si>
  <si>
    <t>SITE PREPARATIONS</t>
  </si>
  <si>
    <t>EXCAVATIONS</t>
  </si>
  <si>
    <t>50mm thick quarry dust blinding on hardcore (m.s)</t>
  </si>
  <si>
    <t>450mm hardcore imported filling;In layers well compacte to receive blinding (m.s)</t>
  </si>
  <si>
    <t>50mm thick surface blinding under Strip foundations</t>
  </si>
  <si>
    <t>Reinforcement, as described:-[PROVISIONAL]                             High yield square twisted reinforcement bars to B.S 4461</t>
  </si>
  <si>
    <t>Y12(Nominal diameter 12mm) bars as main bars, cross-sectional area (113mm2), mass per unit length (0.888kg/m)</t>
  </si>
  <si>
    <t>Y08(Nominal diameter 12mm) bars as rings, cross-sectional area (50.3mm2), mass per unit length (0.395kg/m)</t>
  </si>
  <si>
    <t>Mesh fabric reinforcement to B.S 4483 and setting in  concrete with 300mm side and end laps  (measured nett-allow for laps).</t>
  </si>
  <si>
    <t>Fabric ref. A142 weighing 2.22kg/ sq.metre, in surface bed</t>
  </si>
  <si>
    <t>Strip foundation</t>
  </si>
  <si>
    <t>Rubble stone foundation walling;</t>
  </si>
  <si>
    <t>400mm thick stone foundation of 1:3 mortar cement, the rate should include supply and constructed work</t>
  </si>
  <si>
    <t xml:space="preserve">Construction of masonary staircase, ramps with good finishing works  including handrails. </t>
  </si>
  <si>
    <t>Ditto to vertical sides of strip foundations</t>
  </si>
  <si>
    <t>ml</t>
  </si>
  <si>
    <t>Ring beams</t>
  </si>
  <si>
    <t>Window size 1200 x 1200 mm high</t>
  </si>
  <si>
    <t>Floor Finishes</t>
  </si>
  <si>
    <t>Ceiling Finishes;</t>
  </si>
  <si>
    <t>Floor tiles</t>
  </si>
  <si>
    <t xml:space="preserve">300 x 300 x 8 mm thick approved NON-Slip Ceramic tiles on screed beds (M.S)
</t>
  </si>
  <si>
    <t>40 mm thick screed finished to receive ceramic tiles</t>
  </si>
  <si>
    <t>Piping</t>
  </si>
  <si>
    <t>Supply, deliver and install pipes, tubing and fittings as described and shown on the drawings. The pipes shall be PPR PN 20 pipes and all conforming to the current European standards for PPR installations and to the Engineers approval, pipe jointing shall be by polyfusion or use of electric coupling and to manufacturer's printed instructions. Rates must allow for all Metal/plastic threaded adaptors where required, valves, unions, sockets, sliding and fixed joints, support raceways, isolating sheaths, elastic material, expansion arms and bends, crossovers, couplings, clippings, connectors, joints and for the connection of sanitary fixtures etc. as required in the running lengths of pipework and also where necessary, for pipe fixing clips, holder bats plugged and screwed for the proper and satisfactory functioning of the system. The pipes will be pressure tested before the plastering of wall commences and as per the manufacturers recommended testing procedures. The sizes indicated are the minimum bore sizes.</t>
  </si>
  <si>
    <t>Supply and install heavy duty PPR pipes including all connections</t>
  </si>
  <si>
    <t>SANITARY INSTALLATIONS</t>
  </si>
  <si>
    <t xml:space="preserve">Sanitary appliances complete with all the connections to services, waste, jointing to supply overflows and plugging and scewing to the floors. Where trade names are mentioned below, the reference is intended to be as a guide to the type of fitting. </t>
  </si>
  <si>
    <t>Pedestal wash hand basin in white vitreous china size 500x400 mm complete with 'Aztec' chromed taps and handles, a 32mm diameter chrome plated pop-up waste and a 32mm Caradon Terrain' plastic bottle trap. Wash hand basin to be as 'Twyford Galerie Design' or equal and approved</t>
  </si>
  <si>
    <t>6 mm thick polished beveled plate glass mirror size 610x610 mm on foam and 6 mm plywood timber backing in hard wood timber framing fixed on wall with dome headed brass screws</t>
  </si>
  <si>
    <t>TOTAL FOR PLUMBING WORKS TO COLLECTION</t>
  </si>
  <si>
    <t>ELECTRICAL INSTALLATIONS</t>
  </si>
  <si>
    <t xml:space="preserve">Lighting Fittings </t>
  </si>
  <si>
    <t xml:space="preserve">Supply and install following lighting fixtures with all accessories as per the specifications and drawings and complete with lamp fitting and accessories of Engineer or approved make. </t>
  </si>
  <si>
    <t>Type 4S - 2x18w surface mount flourescent light fitting as Phillips or equivalent</t>
  </si>
  <si>
    <t xml:space="preserve">Switches </t>
  </si>
  <si>
    <t>5 Amps two gang one way switch</t>
  </si>
  <si>
    <t xml:space="preserve">Socket outlets </t>
  </si>
  <si>
    <t>Supply and installation of fused shuttered switched socket outlet to comply with relevant BS standard (Clipsal, Orange, Crabtree/ Tenby/ABB or equivalent). Wiring (including supply of earth wire and all other material required) of above socket outlet using approved type 2.5mm² PVC/PVC copper cable and 2.5mm² earth wire  drawn through securely fixed concealed PVC conduit in a ring circuit. Socket outlet points</t>
  </si>
  <si>
    <t>13 A twin sockets outlet</t>
  </si>
  <si>
    <t>Cables, Cable pathways and Conduits</t>
  </si>
  <si>
    <t xml:space="preserve">Supply, install, test and commission 450/750 volts 6491X cables with all required accessories for proper installation and operation including conduits, pipes( each cable in separate conduit or pipe), cable lugs, ties... etc.  as shown on drawing, as per the preamble, the specifications and supervision engineer's requirements. </t>
  </si>
  <si>
    <t>Supply, install and connect complete 1.5 sq. mm colour-coded SC cables to lighting points drawn in Concealed /surface 20mm HG PVC conduits, complete with draw boxes, switch boxes and other necessary accessories.</t>
  </si>
  <si>
    <t>Supply and install two compartment floor recessed metallic electrical floor box with flap cover complete with lifting handle, cable cable flaps, as Crabtree Britmac or equal and approved</t>
  </si>
  <si>
    <t>HVAC</t>
  </si>
  <si>
    <t>Supply and install following overhead electrical fans with all accessories prices must include all materials, installation, testing and commisioning</t>
  </si>
  <si>
    <t>3 speed box fan with 20 inch blades</t>
  </si>
  <si>
    <t>LED Recessed Down Light 4000K 15W 8inch (Sliver)</t>
  </si>
  <si>
    <t>Consumer unit</t>
  </si>
  <si>
    <t>Supply and install of Consumer Units, inclusive of all circuit breakers. All Consumer Units as ABB or equal and approved.</t>
  </si>
  <si>
    <t>9 way SPN consumer units with 45 Amps isolator.</t>
  </si>
  <si>
    <t>SOLAR PANELS</t>
  </si>
  <si>
    <t>BATTERIES</t>
  </si>
  <si>
    <t>200 Ah Gel Battery MF sealed</t>
  </si>
  <si>
    <t>INVERTOR</t>
  </si>
  <si>
    <t>Inverter from Opti Solar 24/2000w</t>
  </si>
  <si>
    <t>CONTROLLER</t>
  </si>
  <si>
    <t>Morning Star Charge Controller 60 W</t>
  </si>
  <si>
    <t>ACCESSORIES</t>
  </si>
  <si>
    <t>Flex cables 6 mm square</t>
  </si>
  <si>
    <t>Flex cables (10+16 mm) square</t>
  </si>
  <si>
    <t xml:space="preserve">Supply of miscellanous accessories; connectors insulating gromets, cable ties,wood screws wall anchors,raul bolts,sandle clips,labelstape rubber  </t>
  </si>
  <si>
    <t>PRELIMINARIES</t>
  </si>
  <si>
    <t>BOUNDARY WALL</t>
  </si>
  <si>
    <t>TOTAL PROJECT COST</t>
  </si>
  <si>
    <t>TOTAL FOR ELECTRICAL AND INCINERATOR WORKS TO COLLECTION</t>
  </si>
  <si>
    <t>Plumping works</t>
  </si>
  <si>
    <t>Roll</t>
  </si>
  <si>
    <t>PLUMBING WORKS</t>
  </si>
  <si>
    <t>5 Amps one gang one way switch for fans</t>
  </si>
  <si>
    <t xml:space="preserve">Solar Panels 250 Watts, Polycrystalline, 25 YR TUV IEEC Approved </t>
  </si>
  <si>
    <t>BILL NO.1</t>
  </si>
  <si>
    <t>MAIN SUMMARY</t>
  </si>
  <si>
    <r>
      <rPr>
        <b/>
        <u/>
        <sz val="11"/>
        <rFont val="Arial Nova Cond"/>
        <family val="2"/>
      </rPr>
      <t>Disposal of surplus spoil</t>
    </r>
  </si>
  <si>
    <r>
      <rPr>
        <b/>
        <u/>
        <sz val="11"/>
        <rFont val="Arial Nova Cond"/>
        <family val="2"/>
      </rPr>
      <t>Formwork;</t>
    </r>
  </si>
  <si>
    <r>
      <rPr>
        <sz val="11"/>
        <rFont val="Arial Nova Cond"/>
        <family val="2"/>
      </rPr>
      <t>15mm cement and sand (1:4) render to plinth walls, finished
with a wood float</t>
    </r>
  </si>
  <si>
    <r>
      <rPr>
        <sz val="11"/>
        <rFont val="Arial Nova Cond"/>
        <family val="2"/>
      </rPr>
      <t>Prepare and apply two coats of bituminous paint on rendered
plinth walls</t>
    </r>
  </si>
  <si>
    <r>
      <rPr>
        <b/>
        <u/>
        <sz val="11"/>
        <rFont val="Arial Nova Cond"/>
        <family val="2"/>
      </rPr>
      <t>Concrete Class 25/20 as described in;</t>
    </r>
  </si>
  <si>
    <r>
      <rPr>
        <b/>
        <u/>
        <sz val="11"/>
        <rFont val="Arial Nova Cond"/>
        <family val="2"/>
      </rPr>
      <t>Formwork ;</t>
    </r>
  </si>
  <si>
    <r>
      <rPr>
        <b/>
        <u/>
        <sz val="11"/>
        <rFont val="Arial Nova Cond"/>
        <family val="2"/>
      </rPr>
      <t>Approved Imported filling</t>
    </r>
  </si>
  <si>
    <r>
      <rPr>
        <b/>
        <u/>
        <sz val="11"/>
        <rFont val="Arial Nova Cond"/>
        <family val="2"/>
      </rPr>
      <t>Concrete Class 25/20;</t>
    </r>
  </si>
  <si>
    <r>
      <rPr>
        <b/>
        <u/>
        <sz val="11"/>
        <rFont val="Arial Nova Cond"/>
        <family val="2"/>
      </rPr>
      <t>ROOF STRUCTURE</t>
    </r>
  </si>
  <si>
    <r>
      <rPr>
        <b/>
        <u/>
        <sz val="11"/>
        <rFont val="Arial Nova Cond"/>
        <family val="2"/>
      </rPr>
      <t>RAIN WATER GOODS</t>
    </r>
  </si>
  <si>
    <r>
      <rPr>
        <sz val="11"/>
        <rFont val="Arial Nova Cond"/>
        <family val="2"/>
      </rPr>
      <t>150 x 150mm Gauge 26 galvanised iron box gutter fixed onto
fascia board with and including mild steel brackets</t>
    </r>
  </si>
  <si>
    <r>
      <rPr>
        <b/>
        <u/>
        <sz val="11"/>
        <rFont val="Arial Nova Cond"/>
        <family val="2"/>
      </rPr>
      <t>Painting</t>
    </r>
  </si>
  <si>
    <r>
      <rPr>
        <sz val="11"/>
        <rFont val="Arial Nova Cond"/>
        <family val="2"/>
      </rPr>
      <t>Fascia / barge board surfaces over 200 but not exceeding
300mm girth</t>
    </r>
  </si>
  <si>
    <r>
      <t>Allow for Provisional length of 100 meters @</t>
    </r>
    <r>
      <rPr>
        <u/>
        <sz val="10"/>
        <rFont val="Arial Nova Cond"/>
        <family val="2"/>
      </rPr>
      <t xml:space="preserve">                 </t>
    </r>
    <r>
      <rPr>
        <sz val="10"/>
        <rFont val="Arial Nova Cond"/>
        <family val="2"/>
      </rPr>
      <t>(tenderer to insert rate and extend)</t>
    </r>
  </si>
  <si>
    <t>OFFICES</t>
  </si>
  <si>
    <t>Decorative clay vent blocks over windows, doors and wc windows</t>
  </si>
  <si>
    <t>ELECTRICAL SERVICES</t>
  </si>
  <si>
    <t>SEPTIC TANK AND WASHROOMS</t>
  </si>
  <si>
    <t>SECTION NO.3</t>
  </si>
  <si>
    <t>SECTION NO. 4</t>
  </si>
  <si>
    <t>Purlins</t>
  </si>
  <si>
    <t xml:space="preserve">ROOF COVERINGS </t>
  </si>
  <si>
    <t>Supplying &amp; fixing purlins size 80 x 40mm nailed to rafters at 1500mm c/c complete with all the required treatment and all necessary supports</t>
  </si>
  <si>
    <t>Allow sum for any other item required for the construction and completion of the roof framework, which are not covered under the above items.</t>
  </si>
  <si>
    <r>
      <t>40 number</t>
    </r>
    <r>
      <rPr>
        <sz val="11"/>
        <rFont val="Arial Narrow"/>
        <family val="2"/>
      </rPr>
      <t xml:space="preserve"> roof truss  spanning 7200mm wide x 1766mm high king post on each column, comprising of 80mmx40mm grade 2 pressure treated members in rafters and main ties,80mmx40mm struts, all as per detail drawing.</t>
    </r>
  </si>
  <si>
    <t>Wall Finishes</t>
  </si>
  <si>
    <t>Concrete or masonry surfaces internally and externally</t>
  </si>
  <si>
    <t>Plaster: 12mm first coat of cement/lime/sand (1:2:9): 3mm second coat of cement/lime/sand (1:1:6): steel trowelled: on masonry or concrete: to</t>
  </si>
  <si>
    <t>Plastered masonry wall surfaces internally and externally</t>
  </si>
  <si>
    <r>
      <t>10mm thick deorative chipboard ceiling screwed onto brandering/roof structure (</t>
    </r>
    <r>
      <rPr>
        <i/>
        <sz val="11"/>
        <rFont val="Arial Nova Cond"/>
        <family val="2"/>
      </rPr>
      <t>measured separately)</t>
    </r>
  </si>
  <si>
    <t>45mm thick solid core flush door to B.S 459: parts faced bothsides with 6mm mahogany veneered plywood and lipped on all edges in hardwood,  including all planted moulding.Complete with heavy duty hinges, brass locks and 3 lever mortice lock</t>
  </si>
  <si>
    <t>Single door: size 900 x 2200mm high</t>
  </si>
  <si>
    <t>DOORS</t>
  </si>
  <si>
    <t>IRONMONGERY</t>
  </si>
  <si>
    <t>Supply delivery and fix the following ironmongery with matching screws</t>
  </si>
  <si>
    <t>100mm heavy duty butt hinges</t>
  </si>
  <si>
    <t>3 lever mortice lock as Union 2277complete with Union 2277 683 -06 -2 brass lever furniture</t>
  </si>
  <si>
    <t>Extruded anodised aluminium sliding frame 80x50mm mosquito netting and fabricated aluminium burglar proof grill with 6mm thick glass with blue anti-glare film.</t>
  </si>
  <si>
    <t>Ditto but 800x600 mm high</t>
  </si>
  <si>
    <t>ALUMINUM WINDOWS</t>
  </si>
  <si>
    <t>5 Amps two gang two way switch</t>
  </si>
  <si>
    <r>
      <t xml:space="preserve">The site is located in </t>
    </r>
    <r>
      <rPr>
        <b/>
        <sz val="10"/>
        <rFont val="Arial Nova Cond"/>
        <family val="2"/>
      </rPr>
      <t>BALAD DISTRICT, HIRSHABELLE STATE OF SOMALIA</t>
    </r>
  </si>
  <si>
    <t>BLOCK A,B,&amp;C</t>
  </si>
  <si>
    <t>BILL NO. 2</t>
  </si>
  <si>
    <t>PROPOSED CONSTRUCTION OF BALAD HOSPITAL BUILDING - PHASE#1 IN BAL'AD DISTRICT</t>
  </si>
  <si>
    <r>
      <t>200mm thick walling</t>
    </r>
    <r>
      <rPr>
        <b/>
        <sz val="11"/>
        <rFont val="Arial Nova Cond"/>
        <family val="2"/>
      </rPr>
      <t>;Externally and Internally</t>
    </r>
  </si>
  <si>
    <t>Hollow concrete block walls:bedded,  jointed and pointed in cement sand (1:3) mortar: flush vertical and horizontal joints :in</t>
  </si>
  <si>
    <t>HOSPITAL BUILDING - PHASE#1</t>
  </si>
  <si>
    <t>PROPOSED HOSPITAL - PHASE#1 IN BAL'AD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</si>
</sst>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409]* #,##0.00_ ;_-[$$-409]* \-#,##0.00\ ;_-[$$-409]* &quot;-&quot;??_ ;_-@_ "/>
    <numFmt numFmtId="167" formatCode="#,##0.00;[Red]#,##0.00"/>
  </numFmts>
  <fonts count="28" x14ac:knownFonts="1">
    <font>
      <sz val="11"/>
      <color theme="1"/>
      <name val="Calibri"/>
      <family val="2"/>
      <scheme val="minor"/>
    </font>
    <font>
      <sz val="11"/>
      <color theme="1"/>
      <name val="Calibri"/>
      <family val="2"/>
      <scheme val="minor"/>
    </font>
    <font>
      <sz val="10"/>
      <color rgb="FF000000"/>
      <name val="Times New Roman"/>
      <charset val="204"/>
    </font>
    <font>
      <sz val="10"/>
      <name val="Arial"/>
      <family val="2"/>
    </font>
    <font>
      <sz val="11"/>
      <color indexed="8"/>
      <name val="Calibri"/>
      <family val="2"/>
    </font>
    <font>
      <sz val="11"/>
      <name val="Arial Nova Cond"/>
      <family val="2"/>
    </font>
    <font>
      <b/>
      <u/>
      <sz val="11"/>
      <name val="Arial Nova Cond"/>
      <family val="2"/>
    </font>
    <font>
      <sz val="11"/>
      <color theme="1"/>
      <name val="Arial Nova Cond"/>
      <family val="2"/>
    </font>
    <font>
      <b/>
      <sz val="11"/>
      <name val="Arial Nova Cond"/>
      <family val="2"/>
    </font>
    <font>
      <b/>
      <sz val="11"/>
      <color theme="1"/>
      <name val="Arial Nova Cond"/>
      <family val="2"/>
    </font>
    <font>
      <sz val="11"/>
      <color rgb="FF000000"/>
      <name val="Arial Nova Cond"/>
      <family val="2"/>
    </font>
    <font>
      <b/>
      <u/>
      <sz val="11"/>
      <color rgb="FF000000"/>
      <name val="Arial Nova Cond"/>
      <family val="2"/>
    </font>
    <font>
      <b/>
      <sz val="11"/>
      <color rgb="FF000000"/>
      <name val="Arial Nova Cond"/>
      <family val="2"/>
    </font>
    <font>
      <b/>
      <sz val="12"/>
      <color rgb="FF000000"/>
      <name val="Arial Nova Cond"/>
      <family val="2"/>
    </font>
    <font>
      <b/>
      <u/>
      <sz val="11"/>
      <color theme="1"/>
      <name val="Arial Nova Cond"/>
      <family val="2"/>
    </font>
    <font>
      <i/>
      <sz val="11"/>
      <name val="Arial Nova Cond"/>
      <family val="2"/>
    </font>
    <font>
      <u/>
      <sz val="11"/>
      <name val="Arial Nova Cond"/>
      <family val="2"/>
    </font>
    <font>
      <u/>
      <sz val="11"/>
      <color theme="1"/>
      <name val="Arial Nova Cond"/>
      <family val="2"/>
    </font>
    <font>
      <sz val="10"/>
      <name val="Arial Nova Cond"/>
      <family val="2"/>
    </font>
    <font>
      <b/>
      <u/>
      <sz val="10"/>
      <name val="Arial Nova Cond"/>
      <family val="2"/>
    </font>
    <font>
      <b/>
      <sz val="10"/>
      <name val="Arial Nova Cond"/>
      <family val="2"/>
    </font>
    <font>
      <sz val="10"/>
      <color rgb="FFFF0000"/>
      <name val="Arial Nova Cond"/>
      <family val="2"/>
    </font>
    <font>
      <b/>
      <sz val="10"/>
      <color rgb="FFFF0000"/>
      <name val="Arial Nova Cond"/>
      <family val="2"/>
    </font>
    <font>
      <i/>
      <sz val="10"/>
      <name val="Arial Nova Cond"/>
      <family val="2"/>
    </font>
    <font>
      <u/>
      <sz val="10"/>
      <name val="Arial Nova Cond"/>
      <family val="2"/>
    </font>
    <font>
      <b/>
      <sz val="11"/>
      <name val="Arial Narrow"/>
      <family val="2"/>
    </font>
    <font>
      <sz val="11"/>
      <name val="Arial Narrow"/>
      <family val="2"/>
    </font>
    <font>
      <b/>
      <u/>
      <sz val="11"/>
      <name val="Arial Narrow"/>
      <family val="2"/>
    </font>
  </fonts>
  <fills count="6">
    <fill>
      <patternFill patternType="none"/>
    </fill>
    <fill>
      <patternFill patternType="gray125"/>
    </fill>
    <fill>
      <patternFill patternType="solid">
        <fgColor rgb="FFFFC000"/>
      </patternFill>
    </fill>
    <fill>
      <patternFill patternType="solid">
        <fgColor rgb="FFFFC000"/>
        <bgColor indexed="64"/>
      </patternFill>
    </fill>
    <fill>
      <patternFill patternType="solid">
        <fgColor rgb="FFFFFF00"/>
        <bgColor indexed="64"/>
      </patternFill>
    </fill>
    <fill>
      <patternFill patternType="solid">
        <fgColor theme="2" tint="-0.249977111117893"/>
        <bgColor indexed="64"/>
      </patternFill>
    </fill>
  </fills>
  <borders count="7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auto="1"/>
      </left>
      <right style="medium">
        <color indexed="64"/>
      </right>
      <top/>
      <bottom/>
      <diagonal/>
    </border>
    <border>
      <left style="medium">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style="thin">
        <color rgb="FF000000"/>
      </right>
      <top/>
      <bottom/>
      <diagonal/>
    </border>
    <border>
      <left/>
      <right style="thin">
        <color rgb="FF000000"/>
      </right>
      <top/>
      <bottom style="thin">
        <color rgb="FF000000"/>
      </bottom>
      <diagonal/>
    </border>
    <border>
      <left style="medium">
        <color indexed="64"/>
      </left>
      <right style="thin">
        <color indexed="64"/>
      </right>
      <top/>
      <bottom style="thin">
        <color rgb="FF000000"/>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24">
    <xf numFmtId="0" fontId="0" fillId="0" borderId="0"/>
    <xf numFmtId="164"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164" fontId="3" fillId="0" borderId="0">
      <alignment vertical="top"/>
      <protection locked="0"/>
    </xf>
    <xf numFmtId="0" fontId="3" fillId="0" borderId="0">
      <protection locked="0"/>
    </xf>
    <xf numFmtId="0" fontId="1" fillId="0" borderId="0"/>
    <xf numFmtId="0" fontId="3" fillId="0" borderId="0"/>
  </cellStyleXfs>
  <cellXfs count="297">
    <xf numFmtId="0" fontId="0" fillId="0" borderId="0" xfId="0"/>
    <xf numFmtId="0" fontId="5" fillId="0" borderId="11" xfId="17" applyFont="1" applyBorder="1" applyAlignment="1">
      <alignment horizontal="center" vertical="center"/>
    </xf>
    <xf numFmtId="0" fontId="5" fillId="0" borderId="0" xfId="17" applyFont="1" applyBorder="1" applyAlignment="1">
      <alignment vertical="center"/>
    </xf>
    <xf numFmtId="0" fontId="7" fillId="0" borderId="0" xfId="0" applyFont="1"/>
    <xf numFmtId="0" fontId="6" fillId="0" borderId="0" xfId="17" applyFont="1" applyBorder="1" applyAlignment="1">
      <alignment horizontal="center" vertical="center" wrapText="1"/>
    </xf>
    <xf numFmtId="0" fontId="5" fillId="0" borderId="0" xfId="17" applyFont="1" applyBorder="1" applyAlignment="1">
      <alignment horizontal="center" vertical="center"/>
    </xf>
    <xf numFmtId="0" fontId="8" fillId="0" borderId="5" xfId="17" applyFont="1" applyBorder="1" applyAlignment="1">
      <alignment vertical="center" wrapText="1"/>
    </xf>
    <xf numFmtId="0" fontId="5" fillId="0" borderId="0" xfId="17" applyFont="1" applyBorder="1" applyAlignment="1">
      <alignment vertical="center" wrapText="1"/>
    </xf>
    <xf numFmtId="0" fontId="5" fillId="0" borderId="0" xfId="17" applyNumberFormat="1" applyFont="1" applyBorder="1" applyAlignment="1">
      <alignment vertical="center"/>
    </xf>
    <xf numFmtId="4" fontId="5" fillId="0" borderId="0" xfId="17" applyNumberFormat="1" applyFont="1" applyBorder="1" applyAlignment="1">
      <alignment vertical="center"/>
    </xf>
    <xf numFmtId="0" fontId="6" fillId="0" borderId="0" xfId="21" applyFont="1" applyBorder="1" applyAlignment="1" applyProtection="1">
      <alignment vertical="center"/>
    </xf>
    <xf numFmtId="0" fontId="8" fillId="3" borderId="29" xfId="3" applyFont="1" applyFill="1" applyBorder="1" applyAlignment="1">
      <alignment horizontal="center" vertical="center"/>
    </xf>
    <xf numFmtId="0" fontId="8" fillId="3" borderId="30" xfId="3" applyFont="1" applyFill="1" applyBorder="1" applyAlignment="1">
      <alignment horizontal="center" vertical="center"/>
    </xf>
    <xf numFmtId="0" fontId="8" fillId="3" borderId="31" xfId="3" applyFont="1" applyFill="1" applyBorder="1" applyAlignment="1">
      <alignment horizontal="center" vertical="center" wrapText="1"/>
    </xf>
    <xf numFmtId="0" fontId="5" fillId="0" borderId="15" xfId="3" applyFont="1" applyBorder="1" applyAlignment="1">
      <alignment horizontal="center" vertical="center"/>
    </xf>
    <xf numFmtId="0" fontId="5" fillId="0" borderId="5" xfId="3" applyFont="1" applyBorder="1" applyAlignment="1">
      <alignment horizontal="center" vertical="center"/>
    </xf>
    <xf numFmtId="0" fontId="5" fillId="0" borderId="4" xfId="3" applyFont="1" applyBorder="1" applyAlignment="1">
      <alignment horizontal="center" vertical="center"/>
    </xf>
    <xf numFmtId="0" fontId="5" fillId="0" borderId="16" xfId="3" applyFont="1" applyBorder="1" applyAlignment="1">
      <alignment horizontal="center" vertical="center" wrapText="1"/>
    </xf>
    <xf numFmtId="0" fontId="5" fillId="0" borderId="15" xfId="3" applyFont="1" applyBorder="1" applyAlignment="1">
      <alignment horizontal="center" vertical="top"/>
    </xf>
    <xf numFmtId="164" fontId="6" fillId="0" borderId="5" xfId="4" applyFont="1" applyBorder="1" applyAlignment="1">
      <alignment vertical="center" wrapText="1"/>
    </xf>
    <xf numFmtId="0" fontId="5" fillId="0" borderId="4" xfId="3" applyFont="1" applyBorder="1" applyAlignment="1">
      <alignment horizontal="center"/>
    </xf>
    <xf numFmtId="0" fontId="5" fillId="0" borderId="16" xfId="3" applyFont="1" applyBorder="1" applyAlignment="1">
      <alignment horizontal="center"/>
    </xf>
    <xf numFmtId="164" fontId="6" fillId="0" borderId="0" xfId="4" applyFont="1" applyBorder="1" applyAlignment="1">
      <alignment vertical="center" wrapText="1"/>
    </xf>
    <xf numFmtId="0" fontId="6" fillId="0" borderId="0" xfId="3" applyFont="1" applyBorder="1" applyAlignment="1">
      <alignment vertical="center" wrapText="1"/>
    </xf>
    <xf numFmtId="0" fontId="8" fillId="0" borderId="0" xfId="3" applyFont="1" applyBorder="1" applyAlignment="1">
      <alignment vertical="center" wrapText="1"/>
    </xf>
    <xf numFmtId="164" fontId="8" fillId="0" borderId="16" xfId="1" applyFont="1" applyBorder="1" applyAlignment="1">
      <alignment horizontal="center"/>
    </xf>
    <xf numFmtId="0" fontId="8" fillId="0" borderId="16" xfId="3" applyFont="1" applyBorder="1" applyAlignment="1">
      <alignment horizontal="center"/>
    </xf>
    <xf numFmtId="0" fontId="8" fillId="3" borderId="15" xfId="3" applyFont="1" applyFill="1" applyBorder="1" applyAlignment="1">
      <alignment horizontal="center" vertical="center"/>
    </xf>
    <xf numFmtId="0" fontId="8" fillId="3" borderId="0" xfId="3" applyFont="1" applyFill="1" applyBorder="1" applyAlignment="1">
      <alignment horizontal="left" vertical="center" wrapText="1"/>
    </xf>
    <xf numFmtId="0" fontId="8" fillId="3" borderId="4" xfId="3" applyFont="1" applyFill="1" applyBorder="1" applyAlignment="1">
      <alignment horizontal="center" vertical="center"/>
    </xf>
    <xf numFmtId="164" fontId="8" fillId="3" borderId="20" xfId="1" applyFont="1" applyFill="1" applyBorder="1" applyAlignment="1">
      <alignment horizontal="center" vertical="center"/>
    </xf>
    <xf numFmtId="0" fontId="8" fillId="0" borderId="21" xfId="3" applyFont="1" applyBorder="1" applyAlignment="1">
      <alignment horizontal="center" vertical="center"/>
    </xf>
    <xf numFmtId="0" fontId="8" fillId="0" borderId="19" xfId="3" applyFont="1" applyBorder="1" applyAlignment="1">
      <alignment vertical="center" wrapText="1"/>
    </xf>
    <xf numFmtId="0" fontId="8" fillId="0" borderId="18" xfId="3" applyFont="1" applyBorder="1" applyAlignment="1">
      <alignment horizontal="center" vertical="center"/>
    </xf>
    <xf numFmtId="0" fontId="8" fillId="0" borderId="22" xfId="3" applyFont="1" applyBorder="1" applyAlignment="1">
      <alignment horizontal="center" vertical="center"/>
    </xf>
    <xf numFmtId="0" fontId="8" fillId="0" borderId="11" xfId="3" applyFont="1" applyBorder="1" applyAlignment="1"/>
    <xf numFmtId="0" fontId="8" fillId="0" borderId="0" xfId="3" applyFont="1" applyBorder="1" applyAlignment="1"/>
    <xf numFmtId="3" fontId="8" fillId="0" borderId="0" xfId="3" applyNumberFormat="1" applyFont="1" applyBorder="1" applyAlignment="1"/>
    <xf numFmtId="3" fontId="8" fillId="0" borderId="12" xfId="3" applyNumberFormat="1" applyFont="1" applyBorder="1" applyAlignment="1"/>
    <xf numFmtId="0" fontId="8" fillId="0" borderId="0" xfId="3" applyFont="1" applyBorder="1" applyAlignment="1">
      <alignment horizontal="right"/>
    </xf>
    <xf numFmtId="0" fontId="9" fillId="0" borderId="13" xfId="0" applyFont="1" applyBorder="1"/>
    <xf numFmtId="0" fontId="9" fillId="0" borderId="14" xfId="0" applyFont="1" applyBorder="1"/>
    <xf numFmtId="0" fontId="9" fillId="0" borderId="9" xfId="0" applyFont="1" applyBorder="1"/>
    <xf numFmtId="0" fontId="5" fillId="0" borderId="11" xfId="21" applyFont="1" applyBorder="1" applyAlignment="1" applyProtection="1">
      <alignment horizontal="center" vertical="center"/>
    </xf>
    <xf numFmtId="167" fontId="5" fillId="0" borderId="12" xfId="21" applyNumberFormat="1" applyFont="1" applyBorder="1" applyAlignment="1" applyProtection="1">
      <alignment vertical="center"/>
    </xf>
    <xf numFmtId="0" fontId="6" fillId="0" borderId="0" xfId="21" applyFont="1" applyBorder="1" applyAlignment="1" applyProtection="1">
      <alignment horizontal="center" vertical="center" wrapText="1"/>
    </xf>
    <xf numFmtId="0" fontId="5" fillId="0" borderId="0" xfId="21" applyFont="1" applyBorder="1" applyAlignment="1" applyProtection="1">
      <alignment horizontal="center" vertical="center"/>
    </xf>
    <xf numFmtId="0" fontId="5" fillId="0" borderId="0" xfId="21" applyFont="1" applyBorder="1" applyAlignment="1" applyProtection="1">
      <alignment vertical="center" wrapText="1"/>
    </xf>
    <xf numFmtId="0" fontId="5" fillId="0" borderId="0" xfId="21" applyNumberFormat="1" applyFont="1" applyBorder="1" applyAlignment="1" applyProtection="1">
      <alignment vertical="center"/>
    </xf>
    <xf numFmtId="0" fontId="5" fillId="0" borderId="0" xfId="21" applyFont="1" applyBorder="1" applyAlignment="1" applyProtection="1">
      <alignment vertical="center"/>
    </xf>
    <xf numFmtId="4" fontId="5" fillId="0" borderId="0" xfId="21" applyNumberFormat="1" applyFont="1" applyBorder="1" applyAlignment="1" applyProtection="1">
      <alignment vertical="center"/>
    </xf>
    <xf numFmtId="0" fontId="8" fillId="2" borderId="23"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24" xfId="2" applyFont="1" applyFill="1" applyBorder="1" applyAlignment="1">
      <alignment horizontal="center" vertical="center" wrapText="1"/>
    </xf>
    <xf numFmtId="0" fontId="10" fillId="0" borderId="25" xfId="2" applyFont="1" applyFill="1" applyBorder="1" applyAlignment="1">
      <alignment horizontal="left" vertical="center" wrapText="1"/>
    </xf>
    <xf numFmtId="0" fontId="8" fillId="0" borderId="2"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26" xfId="2" applyFont="1" applyFill="1" applyBorder="1" applyAlignment="1">
      <alignment horizontal="left" vertical="center" wrapText="1"/>
    </xf>
    <xf numFmtId="0" fontId="10" fillId="0" borderId="27" xfId="2" applyFont="1" applyFill="1" applyBorder="1" applyAlignment="1">
      <alignment horizontal="left" vertical="center" wrapText="1"/>
    </xf>
    <xf numFmtId="0" fontId="6" fillId="0" borderId="3" xfId="2" applyFont="1" applyFill="1" applyBorder="1" applyAlignment="1">
      <alignment horizontal="left" vertical="top" wrapText="1"/>
    </xf>
    <xf numFmtId="0" fontId="10" fillId="0" borderId="3" xfId="2" applyFont="1" applyFill="1" applyBorder="1" applyAlignment="1">
      <alignment horizontal="left" vertical="center" wrapText="1"/>
    </xf>
    <xf numFmtId="0" fontId="10" fillId="0" borderId="28" xfId="2" applyFont="1" applyFill="1" applyBorder="1" applyAlignment="1">
      <alignment horizontal="left" vertical="center" wrapText="1"/>
    </xf>
    <xf numFmtId="0" fontId="10" fillId="0" borderId="27" xfId="2" applyFont="1" applyFill="1" applyBorder="1" applyAlignment="1">
      <alignment horizontal="left" wrapText="1"/>
    </xf>
    <xf numFmtId="0" fontId="10" fillId="0" borderId="3" xfId="2" applyFont="1" applyFill="1" applyBorder="1" applyAlignment="1">
      <alignment horizontal="left" wrapText="1"/>
    </xf>
    <xf numFmtId="0" fontId="5" fillId="0" borderId="28" xfId="2" applyFont="1" applyFill="1" applyBorder="1" applyAlignment="1">
      <alignment horizontal="right" vertical="top" wrapText="1" indent="1"/>
    </xf>
    <xf numFmtId="0" fontId="5" fillId="0" borderId="27"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5" fillId="0" borderId="3" xfId="2" applyFont="1" applyFill="1" applyBorder="1" applyAlignment="1">
      <alignment horizontal="center" vertical="center" wrapText="1"/>
    </xf>
    <xf numFmtId="164" fontId="10" fillId="0" borderId="3" xfId="1" applyFont="1" applyFill="1" applyBorder="1" applyAlignment="1">
      <alignment horizontal="right" vertical="center" shrinkToFit="1"/>
    </xf>
    <xf numFmtId="164" fontId="10" fillId="0" borderId="28" xfId="1" applyFont="1" applyFill="1" applyBorder="1" applyAlignment="1">
      <alignment horizontal="right" vertical="center" shrinkToFit="1"/>
    </xf>
    <xf numFmtId="0" fontId="10" fillId="0" borderId="27" xfId="2" applyFont="1" applyFill="1" applyBorder="1" applyAlignment="1">
      <alignment horizontal="center" vertical="center" wrapText="1"/>
    </xf>
    <xf numFmtId="0" fontId="10" fillId="0" borderId="3" xfId="2" applyFont="1" applyFill="1" applyBorder="1" applyAlignment="1">
      <alignment horizontal="center" vertical="center" wrapText="1"/>
    </xf>
    <xf numFmtId="164" fontId="10" fillId="0" borderId="3" xfId="1" applyFont="1" applyFill="1" applyBorder="1" applyAlignment="1">
      <alignment horizontal="left" vertical="center" wrapText="1"/>
    </xf>
    <xf numFmtId="0" fontId="6" fillId="0" borderId="3" xfId="2" applyFont="1" applyFill="1" applyBorder="1" applyAlignment="1">
      <alignment horizontal="left" vertical="center" wrapText="1"/>
    </xf>
    <xf numFmtId="0" fontId="8" fillId="0" borderId="3" xfId="2" applyFont="1" applyFill="1" applyBorder="1" applyAlignment="1">
      <alignment horizontal="left" vertical="center" wrapText="1"/>
    </xf>
    <xf numFmtId="0" fontId="11" fillId="0" borderId="3" xfId="2" applyFont="1" applyFill="1" applyBorder="1" applyAlignment="1">
      <alignment horizontal="left" vertical="center" wrapText="1"/>
    </xf>
    <xf numFmtId="165" fontId="10" fillId="0" borderId="3" xfId="2" applyNumberFormat="1" applyFont="1" applyFill="1" applyBorder="1" applyAlignment="1">
      <alignment horizontal="center" vertical="center" shrinkToFit="1"/>
    </xf>
    <xf numFmtId="0" fontId="5" fillId="4" borderId="43" xfId="2" applyFont="1" applyFill="1" applyBorder="1" applyAlignment="1">
      <alignment horizontal="center" vertical="center" wrapText="1"/>
    </xf>
    <xf numFmtId="0" fontId="8" fillId="4" borderId="44" xfId="2" applyFont="1" applyFill="1" applyBorder="1" applyAlignment="1">
      <alignment horizontal="left" vertical="center" wrapText="1"/>
    </xf>
    <xf numFmtId="0" fontId="8" fillId="4" borderId="44" xfId="2" applyFont="1" applyFill="1" applyBorder="1" applyAlignment="1">
      <alignment horizontal="center" vertical="center" wrapText="1"/>
    </xf>
    <xf numFmtId="164" fontId="12" fillId="4" borderId="44" xfId="1" applyFont="1" applyFill="1" applyBorder="1" applyAlignment="1">
      <alignment horizontal="right" vertical="center" shrinkToFit="1"/>
    </xf>
    <xf numFmtId="164" fontId="12" fillId="4" borderId="45" xfId="1" applyFont="1" applyFill="1" applyBorder="1" applyAlignment="1">
      <alignment horizontal="right" vertical="center" shrinkToFit="1"/>
    </xf>
    <xf numFmtId="0" fontId="8" fillId="2" borderId="37" xfId="2" applyFont="1" applyFill="1" applyBorder="1" applyAlignment="1">
      <alignment horizontal="center" vertical="center" wrapText="1"/>
    </xf>
    <xf numFmtId="0" fontId="8" fillId="2" borderId="38" xfId="2" applyFont="1" applyFill="1" applyBorder="1" applyAlignment="1">
      <alignment horizontal="center" vertical="center" wrapText="1"/>
    </xf>
    <xf numFmtId="0" fontId="8" fillId="2" borderId="39" xfId="2" applyFont="1" applyFill="1" applyBorder="1" applyAlignment="1">
      <alignment horizontal="center" vertical="center" wrapText="1"/>
    </xf>
    <xf numFmtId="0" fontId="8" fillId="0" borderId="3" xfId="2" applyFont="1" applyFill="1" applyBorder="1" applyAlignment="1">
      <alignment horizontal="center" vertical="center" wrapText="1"/>
    </xf>
    <xf numFmtId="164" fontId="12" fillId="0" borderId="3" xfId="1" applyFont="1" applyFill="1" applyBorder="1" applyAlignment="1">
      <alignment horizontal="right" vertical="center" shrinkToFit="1"/>
    </xf>
    <xf numFmtId="164" fontId="12" fillId="0" borderId="28" xfId="1" applyFont="1" applyFill="1" applyBorder="1" applyAlignment="1">
      <alignment horizontal="right" vertical="center" shrinkToFit="1"/>
    </xf>
    <xf numFmtId="0" fontId="7" fillId="0" borderId="5" xfId="0" applyFont="1" applyBorder="1"/>
    <xf numFmtId="0" fontId="8" fillId="5" borderId="43" xfId="2" applyFont="1" applyFill="1" applyBorder="1" applyAlignment="1">
      <alignment horizontal="center" vertical="center" wrapText="1"/>
    </xf>
    <xf numFmtId="166" fontId="13" fillId="5" borderId="45" xfId="1" applyNumberFormat="1" applyFont="1" applyFill="1" applyBorder="1" applyAlignment="1">
      <alignment horizontal="right" vertical="center" shrinkToFit="1"/>
    </xf>
    <xf numFmtId="0" fontId="8" fillId="0" borderId="27" xfId="2" applyFont="1" applyFill="1" applyBorder="1" applyAlignment="1">
      <alignment horizontal="center" vertical="top" wrapText="1"/>
    </xf>
    <xf numFmtId="0" fontId="8" fillId="0" borderId="3" xfId="2" applyFont="1" applyFill="1" applyBorder="1" applyAlignment="1">
      <alignment horizontal="center" vertical="top" wrapText="1"/>
    </xf>
    <xf numFmtId="0" fontId="8" fillId="0" borderId="3" xfId="2" applyFont="1" applyFill="1" applyBorder="1" applyAlignment="1">
      <alignment horizontal="left" vertical="top" wrapText="1" indent="1"/>
    </xf>
    <xf numFmtId="0" fontId="8" fillId="0" borderId="28" xfId="2" applyFont="1" applyFill="1" applyBorder="1" applyAlignment="1">
      <alignment horizontal="center" vertical="top" wrapText="1"/>
    </xf>
    <xf numFmtId="164" fontId="5" fillId="0" borderId="28" xfId="1" applyFont="1" applyFill="1" applyBorder="1" applyAlignment="1">
      <alignment horizontal="right" vertical="center" wrapText="1"/>
    </xf>
    <xf numFmtId="0" fontId="12" fillId="0" borderId="3" xfId="2" applyFont="1" applyFill="1" applyBorder="1" applyAlignment="1">
      <alignment horizontal="left" vertical="center" wrapText="1"/>
    </xf>
    <xf numFmtId="0" fontId="6" fillId="0" borderId="5" xfId="2" applyFont="1" applyFill="1" applyBorder="1" applyAlignment="1">
      <alignment horizontal="left" vertical="center" wrapText="1"/>
    </xf>
    <xf numFmtId="0" fontId="8" fillId="2" borderId="37" xfId="2" applyFont="1" applyFill="1" applyBorder="1" applyAlignment="1">
      <alignment horizontal="center" vertical="top" wrapText="1"/>
    </xf>
    <xf numFmtId="0" fontId="8" fillId="2" borderId="38" xfId="2" applyFont="1" applyFill="1" applyBorder="1" applyAlignment="1">
      <alignment horizontal="center" vertical="top" wrapText="1"/>
    </xf>
    <xf numFmtId="0" fontId="8" fillId="2" borderId="38" xfId="2" applyFont="1" applyFill="1" applyBorder="1" applyAlignment="1">
      <alignment horizontal="left" vertical="top" wrapText="1" indent="1"/>
    </xf>
    <xf numFmtId="0" fontId="8" fillId="2" borderId="39" xfId="2" applyFont="1" applyFill="1" applyBorder="1" applyAlignment="1">
      <alignment horizontal="center" vertical="top" wrapText="1"/>
    </xf>
    <xf numFmtId="0" fontId="5" fillId="0" borderId="11" xfId="2" applyFont="1" applyFill="1" applyBorder="1" applyAlignment="1">
      <alignment horizontal="center" vertical="center" wrapText="1"/>
    </xf>
    <xf numFmtId="0" fontId="5" fillId="0" borderId="5"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5" fillId="0" borderId="6" xfId="2" applyFont="1" applyFill="1" applyBorder="1" applyAlignment="1">
      <alignment horizontal="left" vertical="center" wrapText="1"/>
    </xf>
    <xf numFmtId="164" fontId="10" fillId="0" borderId="12" xfId="1" applyFont="1" applyFill="1" applyBorder="1" applyAlignment="1">
      <alignment horizontal="right" vertical="center" shrinkToFit="1"/>
    </xf>
    <xf numFmtId="0" fontId="9" fillId="0" borderId="15" xfId="3" applyFont="1" applyBorder="1" applyAlignment="1">
      <alignment horizontal="center"/>
    </xf>
    <xf numFmtId="0" fontId="14" fillId="0" borderId="5" xfId="3" applyFont="1" applyBorder="1"/>
    <xf numFmtId="0" fontId="12" fillId="0" borderId="6" xfId="2" applyFont="1" applyFill="1" applyBorder="1" applyAlignment="1">
      <alignment horizontal="left" vertical="center" wrapText="1"/>
    </xf>
    <xf numFmtId="0" fontId="8" fillId="0" borderId="6" xfId="2" applyFont="1" applyFill="1" applyBorder="1" applyAlignment="1">
      <alignment horizontal="left" vertical="center" wrapText="1"/>
    </xf>
    <xf numFmtId="164" fontId="12" fillId="0" borderId="12" xfId="1" applyFont="1" applyFill="1" applyBorder="1" applyAlignment="1">
      <alignment horizontal="right" vertical="center" shrinkToFit="1"/>
    </xf>
    <xf numFmtId="0" fontId="9" fillId="0" borderId="5" xfId="3" applyFont="1" applyBorder="1"/>
    <xf numFmtId="0" fontId="8" fillId="0" borderId="11" xfId="2" applyFont="1" applyFill="1" applyBorder="1" applyAlignment="1">
      <alignment horizontal="center" vertical="center" wrapText="1"/>
    </xf>
    <xf numFmtId="0" fontId="8" fillId="0" borderId="5" xfId="2" applyFont="1" applyFill="1" applyBorder="1" applyAlignment="1">
      <alignment horizontal="left" vertical="center" wrapText="1"/>
    </xf>
    <xf numFmtId="0" fontId="7" fillId="0" borderId="15" xfId="0" applyFont="1" applyBorder="1"/>
    <xf numFmtId="0" fontId="7" fillId="0" borderId="16" xfId="0" applyFont="1" applyBorder="1"/>
    <xf numFmtId="165" fontId="8" fillId="2" borderId="1" xfId="2" applyNumberFormat="1" applyFont="1" applyFill="1" applyBorder="1" applyAlignment="1">
      <alignment horizontal="center" vertical="center" wrapText="1"/>
    </xf>
    <xf numFmtId="165" fontId="10" fillId="0" borderId="2" xfId="2" applyNumberFormat="1" applyFont="1" applyFill="1" applyBorder="1" applyAlignment="1">
      <alignment horizontal="left" vertical="center" wrapText="1"/>
    </xf>
    <xf numFmtId="165" fontId="10" fillId="0" borderId="3" xfId="2" applyNumberFormat="1" applyFont="1" applyFill="1" applyBorder="1" applyAlignment="1">
      <alignment horizontal="left" vertical="center" wrapText="1"/>
    </xf>
    <xf numFmtId="165" fontId="10" fillId="0" borderId="3" xfId="2" applyNumberFormat="1" applyFont="1" applyFill="1" applyBorder="1" applyAlignment="1">
      <alignment horizontal="left" wrapText="1"/>
    </xf>
    <xf numFmtId="165" fontId="10" fillId="0" borderId="3" xfId="2" applyNumberFormat="1" applyFont="1" applyFill="1" applyBorder="1" applyAlignment="1">
      <alignment horizontal="center" vertical="center" wrapText="1"/>
    </xf>
    <xf numFmtId="165" fontId="5" fillId="0" borderId="3" xfId="2" applyNumberFormat="1" applyFont="1" applyFill="1" applyBorder="1" applyAlignment="1">
      <alignment horizontal="center" vertical="center" wrapText="1"/>
    </xf>
    <xf numFmtId="165" fontId="12" fillId="4" borderId="44" xfId="2" applyNumberFormat="1" applyFont="1" applyFill="1" applyBorder="1" applyAlignment="1">
      <alignment horizontal="center" vertical="center" shrinkToFit="1"/>
    </xf>
    <xf numFmtId="165" fontId="8" fillId="2" borderId="38" xfId="2" applyNumberFormat="1" applyFont="1" applyFill="1" applyBorder="1" applyAlignment="1">
      <alignment horizontal="center" vertical="center" wrapText="1"/>
    </xf>
    <xf numFmtId="165" fontId="12" fillId="0" borderId="3" xfId="2" applyNumberFormat="1" applyFont="1" applyFill="1" applyBorder="1" applyAlignment="1">
      <alignment horizontal="center" vertical="center" shrinkToFit="1"/>
    </xf>
    <xf numFmtId="165" fontId="7" fillId="0" borderId="5" xfId="0" applyNumberFormat="1" applyFont="1" applyBorder="1"/>
    <xf numFmtId="165" fontId="8" fillId="0" borderId="3" xfId="2" applyNumberFormat="1" applyFont="1" applyFill="1" applyBorder="1" applyAlignment="1">
      <alignment horizontal="left" vertical="top" wrapText="1" indent="1"/>
    </xf>
    <xf numFmtId="165" fontId="8" fillId="2" borderId="38" xfId="2" applyNumberFormat="1" applyFont="1" applyFill="1" applyBorder="1" applyAlignment="1">
      <alignment horizontal="left" vertical="top" wrapText="1" indent="1"/>
    </xf>
    <xf numFmtId="0" fontId="12" fillId="0" borderId="3" xfId="2" applyFont="1" applyFill="1" applyBorder="1" applyAlignment="1">
      <alignment horizontal="center" vertical="center" wrapText="1"/>
    </xf>
    <xf numFmtId="165" fontId="12" fillId="0" borderId="3" xfId="2" applyNumberFormat="1" applyFont="1" applyFill="1" applyBorder="1" applyAlignment="1">
      <alignment horizontal="center" vertical="center" wrapText="1"/>
    </xf>
    <xf numFmtId="164" fontId="12" fillId="0" borderId="3" xfId="1" applyFont="1" applyFill="1" applyBorder="1" applyAlignment="1">
      <alignment horizontal="left" vertical="center" wrapText="1"/>
    </xf>
    <xf numFmtId="164" fontId="8" fillId="0" borderId="28" xfId="1" applyFont="1" applyFill="1" applyBorder="1" applyAlignment="1">
      <alignment horizontal="right" vertical="center" wrapText="1"/>
    </xf>
    <xf numFmtId="0" fontId="8" fillId="0" borderId="49" xfId="2" applyFont="1" applyFill="1" applyBorder="1" applyAlignment="1">
      <alignment horizontal="center" vertical="top" wrapText="1"/>
    </xf>
    <xf numFmtId="0" fontId="8" fillId="0" borderId="51" xfId="2" applyFont="1" applyFill="1" applyBorder="1" applyAlignment="1">
      <alignment horizontal="center" vertical="top" wrapText="1"/>
    </xf>
    <xf numFmtId="0" fontId="8" fillId="0" borderId="51" xfId="2" applyFont="1" applyFill="1" applyBorder="1" applyAlignment="1">
      <alignment horizontal="left" vertical="top" wrapText="1" indent="1"/>
    </xf>
    <xf numFmtId="165" fontId="8" fillId="0" borderId="51" xfId="2" applyNumberFormat="1" applyFont="1" applyFill="1" applyBorder="1" applyAlignment="1">
      <alignment horizontal="left" vertical="top" wrapText="1" indent="1"/>
    </xf>
    <xf numFmtId="0" fontId="8" fillId="0" borderId="50" xfId="2" applyFont="1" applyFill="1" applyBorder="1" applyAlignment="1">
      <alignment horizontal="left" vertical="top" wrapText="1" indent="1"/>
    </xf>
    <xf numFmtId="0" fontId="10" fillId="0" borderId="11" xfId="2" applyFont="1" applyFill="1" applyBorder="1" applyAlignment="1">
      <alignment horizontal="center" vertical="center" wrapText="1"/>
    </xf>
    <xf numFmtId="0" fontId="10" fillId="0" borderId="6" xfId="2" applyFont="1" applyFill="1" applyBorder="1" applyAlignment="1">
      <alignment horizontal="center" vertical="center" wrapText="1"/>
    </xf>
    <xf numFmtId="165" fontId="10" fillId="0" borderId="6" xfId="2" applyNumberFormat="1" applyFont="1" applyFill="1" applyBorder="1" applyAlignment="1">
      <alignment horizontal="center" vertical="center" wrapText="1"/>
    </xf>
    <xf numFmtId="164" fontId="10" fillId="0" borderId="6" xfId="1" applyFont="1" applyFill="1" applyBorder="1" applyAlignment="1">
      <alignment horizontal="left" vertical="center" wrapText="1"/>
    </xf>
    <xf numFmtId="164" fontId="10" fillId="0" borderId="12" xfId="1" applyFont="1" applyFill="1" applyBorder="1" applyAlignment="1">
      <alignment horizontal="left" vertical="center" wrapText="1"/>
    </xf>
    <xf numFmtId="164" fontId="10" fillId="0" borderId="28" xfId="1" applyFont="1" applyFill="1" applyBorder="1" applyAlignment="1">
      <alignment horizontal="left" vertical="center" wrapText="1"/>
    </xf>
    <xf numFmtId="165" fontId="7" fillId="0" borderId="0" xfId="0" applyNumberFormat="1" applyFont="1"/>
    <xf numFmtId="0" fontId="5" fillId="0" borderId="63" xfId="2" applyFont="1" applyFill="1" applyBorder="1" applyAlignment="1">
      <alignment horizontal="center" vertical="center" wrapText="1"/>
    </xf>
    <xf numFmtId="164" fontId="10" fillId="0" borderId="5" xfId="1" applyFont="1" applyFill="1" applyBorder="1" applyAlignment="1">
      <alignment horizontal="right" vertical="center" shrinkToFit="1"/>
    </xf>
    <xf numFmtId="0" fontId="7" fillId="0" borderId="6" xfId="0" applyFont="1" applyBorder="1"/>
    <xf numFmtId="165" fontId="7" fillId="0" borderId="6" xfId="0" applyNumberFormat="1" applyFont="1" applyBorder="1"/>
    <xf numFmtId="164" fontId="10" fillId="0" borderId="3" xfId="1" applyFont="1" applyFill="1" applyBorder="1" applyAlignment="1">
      <alignment horizontal="center" vertical="center" shrinkToFit="1"/>
    </xf>
    <xf numFmtId="164" fontId="12" fillId="5" borderId="45" xfId="1" applyFont="1" applyFill="1" applyBorder="1" applyAlignment="1">
      <alignment horizontal="right" vertical="center" shrinkToFit="1"/>
    </xf>
    <xf numFmtId="0" fontId="6" fillId="0" borderId="0" xfId="2" applyFont="1" applyFill="1" applyBorder="1" applyAlignment="1">
      <alignment horizontal="left" vertical="center" wrapText="1"/>
    </xf>
    <xf numFmtId="0" fontId="16" fillId="0" borderId="3" xfId="2" applyFont="1" applyFill="1" applyBorder="1" applyAlignment="1">
      <alignment horizontal="left" vertical="center" wrapText="1"/>
    </xf>
    <xf numFmtId="164" fontId="5" fillId="0" borderId="28" xfId="1" applyFont="1" applyFill="1" applyBorder="1" applyAlignment="1">
      <alignment horizontal="center" vertical="center" wrapText="1"/>
    </xf>
    <xf numFmtId="0" fontId="10" fillId="4" borderId="54" xfId="2" applyFont="1" applyFill="1" applyBorder="1" applyAlignment="1">
      <alignment horizontal="center" vertical="center" wrapText="1"/>
    </xf>
    <xf numFmtId="0" fontId="12" fillId="4" borderId="55" xfId="2" applyFont="1" applyFill="1" applyBorder="1" applyAlignment="1">
      <alignment horizontal="center" vertical="center" wrapText="1"/>
    </xf>
    <xf numFmtId="165" fontId="12" fillId="4" borderId="55" xfId="2" applyNumberFormat="1" applyFont="1" applyFill="1" applyBorder="1" applyAlignment="1">
      <alignment horizontal="center" vertical="center" wrapText="1"/>
    </xf>
    <xf numFmtId="164" fontId="12" fillId="4" borderId="55" xfId="1" applyFont="1" applyFill="1" applyBorder="1" applyAlignment="1">
      <alignment horizontal="left" vertical="center" wrapText="1"/>
    </xf>
    <xf numFmtId="164" fontId="8" fillId="4" borderId="56" xfId="1" applyFont="1" applyFill="1" applyBorder="1" applyAlignment="1">
      <alignment horizontal="right" vertical="center" wrapText="1"/>
    </xf>
    <xf numFmtId="0" fontId="8" fillId="2" borderId="52" xfId="2" applyFont="1" applyFill="1" applyBorder="1" applyAlignment="1">
      <alignment horizontal="left" vertical="top" wrapText="1" indent="1"/>
    </xf>
    <xf numFmtId="165" fontId="8" fillId="2" borderId="52" xfId="2" applyNumberFormat="1" applyFont="1" applyFill="1" applyBorder="1" applyAlignment="1">
      <alignment horizontal="left" vertical="top" wrapText="1" indent="1"/>
    </xf>
    <xf numFmtId="0" fontId="8" fillId="2" borderId="53" xfId="2" applyFont="1" applyFill="1" applyBorder="1" applyAlignment="1">
      <alignment horizontal="center" vertical="top" wrapText="1"/>
    </xf>
    <xf numFmtId="165" fontId="12" fillId="0" borderId="6" xfId="2" applyNumberFormat="1" applyFont="1" applyFill="1" applyBorder="1" applyAlignment="1">
      <alignment horizontal="left" vertical="center" wrapText="1"/>
    </xf>
    <xf numFmtId="0" fontId="8" fillId="0" borderId="15" xfId="2" applyFont="1" applyFill="1" applyBorder="1" applyAlignment="1">
      <alignment horizontal="center" vertical="top" wrapText="1"/>
    </xf>
    <xf numFmtId="0" fontId="8" fillId="0" borderId="57" xfId="2" applyFont="1" applyFill="1" applyBorder="1" applyAlignment="1">
      <alignment horizontal="left" vertical="center" wrapText="1"/>
    </xf>
    <xf numFmtId="165" fontId="8" fillId="0" borderId="0" xfId="2" applyNumberFormat="1" applyFont="1" applyFill="1" applyBorder="1" applyAlignment="1">
      <alignment horizontal="left" vertical="top" wrapText="1" indent="1"/>
    </xf>
    <xf numFmtId="0" fontId="8" fillId="0" borderId="0" xfId="2" applyFont="1" applyFill="1" applyBorder="1" applyAlignment="1">
      <alignment horizontal="left" vertical="top" wrapText="1"/>
    </xf>
    <xf numFmtId="0" fontId="6" fillId="0" borderId="0" xfId="2" applyFont="1" applyFill="1" applyBorder="1" applyAlignment="1">
      <alignment horizontal="left" vertical="top" wrapText="1"/>
    </xf>
    <xf numFmtId="0" fontId="16" fillId="0" borderId="0" xfId="2" applyFont="1" applyFill="1" applyBorder="1" applyAlignment="1">
      <alignment horizontal="left" vertical="top" wrapText="1"/>
    </xf>
    <xf numFmtId="0" fontId="5" fillId="0" borderId="0" xfId="2" applyFont="1" applyFill="1" applyBorder="1" applyAlignment="1">
      <alignment horizontal="left" vertical="top" wrapText="1"/>
    </xf>
    <xf numFmtId="164" fontId="5" fillId="0" borderId="3" xfId="1" applyFont="1" applyFill="1" applyBorder="1" applyAlignment="1">
      <alignment horizontal="right" vertical="center" wrapText="1"/>
    </xf>
    <xf numFmtId="0" fontId="8" fillId="4" borderId="48" xfId="2" applyFont="1" applyFill="1" applyBorder="1" applyAlignment="1">
      <alignment horizontal="left" vertical="center" wrapText="1"/>
    </xf>
    <xf numFmtId="0" fontId="8" fillId="2" borderId="59" xfId="2" applyFont="1" applyFill="1" applyBorder="1" applyAlignment="1">
      <alignment horizontal="center" vertical="top" wrapText="1"/>
    </xf>
    <xf numFmtId="0" fontId="8" fillId="2" borderId="58" xfId="2" applyFont="1" applyFill="1" applyBorder="1" applyAlignment="1">
      <alignment horizontal="center" vertical="top" wrapText="1"/>
    </xf>
    <xf numFmtId="0" fontId="12" fillId="0" borderId="57" xfId="2" applyFont="1" applyFill="1" applyBorder="1" applyAlignment="1">
      <alignment horizontal="left" vertical="center" wrapText="1"/>
    </xf>
    <xf numFmtId="0" fontId="12" fillId="0" borderId="0" xfId="2" applyFont="1" applyFill="1" applyBorder="1" applyAlignment="1">
      <alignment horizontal="left" vertical="center" wrapText="1"/>
    </xf>
    <xf numFmtId="165" fontId="12" fillId="0" borderId="0" xfId="2" applyNumberFormat="1" applyFont="1" applyFill="1" applyBorder="1" applyAlignment="1">
      <alignment horizontal="center" vertical="center" wrapText="1"/>
    </xf>
    <xf numFmtId="0" fontId="7" fillId="0" borderId="60" xfId="0" applyFont="1" applyBorder="1"/>
    <xf numFmtId="0" fontId="12" fillId="0" borderId="61" xfId="2" applyFont="1" applyFill="1" applyBorder="1" applyAlignment="1">
      <alignment horizontal="center" vertical="center" wrapText="1"/>
    </xf>
    <xf numFmtId="165" fontId="12" fillId="0" borderId="62" xfId="2" applyNumberFormat="1" applyFont="1" applyFill="1" applyBorder="1" applyAlignment="1">
      <alignment horizontal="center" vertical="center" wrapText="1"/>
    </xf>
    <xf numFmtId="164" fontId="12" fillId="0" borderId="61" xfId="1" applyFont="1" applyFill="1" applyBorder="1" applyAlignment="1">
      <alignment horizontal="left" vertical="center" wrapText="1"/>
    </xf>
    <xf numFmtId="164" fontId="8" fillId="0" borderId="51" xfId="1" applyFont="1" applyFill="1" applyBorder="1" applyAlignment="1">
      <alignment horizontal="right" vertical="center" wrapText="1"/>
    </xf>
    <xf numFmtId="0" fontId="9" fillId="0" borderId="6" xfId="3" applyFont="1" applyBorder="1" applyAlignment="1">
      <alignment horizontal="left"/>
    </xf>
    <xf numFmtId="164" fontId="5" fillId="0" borderId="5" xfId="1" applyFont="1" applyFill="1" applyBorder="1" applyAlignment="1">
      <alignment horizontal="right" vertical="center" wrapText="1"/>
    </xf>
    <xf numFmtId="0" fontId="6" fillId="0" borderId="6" xfId="2" applyFont="1" applyFill="1" applyBorder="1" applyAlignment="1">
      <alignment horizontal="left" vertical="top" wrapText="1"/>
    </xf>
    <xf numFmtId="0" fontId="7" fillId="0" borderId="6" xfId="3" applyFont="1" applyBorder="1" applyAlignment="1">
      <alignment horizontal="left"/>
    </xf>
    <xf numFmtId="0" fontId="7" fillId="0" borderId="6" xfId="3" applyFont="1" applyBorder="1" applyAlignment="1">
      <alignment horizontal="left" wrapText="1"/>
    </xf>
    <xf numFmtId="0" fontId="17" fillId="0" borderId="6" xfId="3" applyFont="1" applyBorder="1" applyAlignment="1">
      <alignment horizontal="left" wrapText="1"/>
    </xf>
    <xf numFmtId="165" fontId="10" fillId="0" borderId="6" xfId="2" applyNumberFormat="1" applyFont="1" applyFill="1" applyBorder="1" applyAlignment="1">
      <alignment horizontal="left" vertical="center" wrapText="1"/>
    </xf>
    <xf numFmtId="0" fontId="9" fillId="0" borderId="11" xfId="3" applyFont="1" applyBorder="1" applyAlignment="1">
      <alignment horizontal="center"/>
    </xf>
    <xf numFmtId="0" fontId="7" fillId="0" borderId="0" xfId="0" applyFont="1" applyBorder="1"/>
    <xf numFmtId="0" fontId="18" fillId="0" borderId="0" xfId="3" applyFont="1" applyBorder="1" applyAlignment="1" applyProtection="1">
      <alignment horizontal="left" indent="1"/>
    </xf>
    <xf numFmtId="0" fontId="19" fillId="0" borderId="0" xfId="3" applyFont="1" applyBorder="1" applyAlignment="1" applyProtection="1">
      <alignment horizontal="left" indent="1"/>
    </xf>
    <xf numFmtId="0" fontId="18" fillId="0" borderId="0" xfId="3" applyFont="1" applyBorder="1" applyAlignment="1" applyProtection="1"/>
    <xf numFmtId="164" fontId="18" fillId="0" borderId="0" xfId="20" applyFont="1" applyBorder="1" applyAlignment="1" applyProtection="1"/>
    <xf numFmtId="0" fontId="20" fillId="0" borderId="0" xfId="3" applyFont="1" applyBorder="1" applyAlignment="1" applyProtection="1">
      <alignment horizontal="center"/>
    </xf>
    <xf numFmtId="0" fontId="20" fillId="0" borderId="0" xfId="3" applyFont="1" applyBorder="1" applyAlignment="1" applyProtection="1">
      <alignment horizontal="left" indent="1"/>
    </xf>
    <xf numFmtId="0" fontId="18" fillId="0" borderId="0" xfId="3" applyFont="1" applyBorder="1" applyAlignment="1" applyProtection="1">
      <alignment horizontal="left"/>
    </xf>
    <xf numFmtId="0" fontId="20" fillId="0" borderId="0" xfId="3" applyFont="1" applyBorder="1" applyAlignment="1" applyProtection="1">
      <alignment horizontal="left"/>
    </xf>
    <xf numFmtId="0" fontId="21" fillId="0" borderId="0" xfId="3" applyFont="1" applyBorder="1" applyAlignment="1" applyProtection="1">
      <alignment horizontal="left"/>
    </xf>
    <xf numFmtId="0" fontId="21" fillId="0" borderId="0" xfId="3" applyFont="1" applyBorder="1" applyAlignment="1" applyProtection="1"/>
    <xf numFmtId="0" fontId="20" fillId="3" borderId="40" xfId="3" applyFont="1" applyFill="1" applyBorder="1" applyAlignment="1" applyProtection="1">
      <alignment horizontal="center" vertical="center"/>
    </xf>
    <xf numFmtId="164" fontId="20" fillId="3" borderId="42" xfId="20" applyFont="1" applyFill="1" applyBorder="1" applyAlignment="1" applyProtection="1">
      <alignment horizontal="center" vertical="center"/>
    </xf>
    <xf numFmtId="0" fontId="7" fillId="3" borderId="11" xfId="0" applyFont="1" applyFill="1" applyBorder="1"/>
    <xf numFmtId="0" fontId="7" fillId="3" borderId="0" xfId="0" applyFont="1" applyFill="1" applyBorder="1"/>
    <xf numFmtId="0" fontId="20" fillId="0" borderId="15" xfId="3" applyFont="1" applyBorder="1" applyAlignment="1" applyProtection="1">
      <alignment horizontal="center"/>
    </xf>
    <xf numFmtId="0" fontId="18" fillId="0" borderId="0" xfId="3" applyFont="1" applyFill="1" applyBorder="1" applyAlignment="1" applyProtection="1">
      <alignment horizontal="left" indent="1"/>
    </xf>
    <xf numFmtId="164" fontId="18" fillId="0" borderId="16" xfId="20" applyFont="1" applyBorder="1" applyAlignment="1" applyProtection="1"/>
    <xf numFmtId="0" fontId="7" fillId="0" borderId="11" xfId="0" applyFont="1" applyBorder="1"/>
    <xf numFmtId="0" fontId="20" fillId="0" borderId="0" xfId="3" applyFont="1" applyFill="1" applyBorder="1" applyAlignment="1" applyProtection="1">
      <alignment horizontal="left" indent="1"/>
    </xf>
    <xf numFmtId="0" fontId="20" fillId="0" borderId="0" xfId="3" applyFont="1" applyBorder="1" applyAlignment="1" applyProtection="1"/>
    <xf numFmtId="0" fontId="20" fillId="0" borderId="0" xfId="3" applyFont="1" applyBorder="1" applyAlignment="1" applyProtection="1">
      <alignment horizontal="left" vertical="top"/>
    </xf>
    <xf numFmtId="0" fontId="22" fillId="0" borderId="0" xfId="3" applyFont="1" applyBorder="1" applyAlignment="1" applyProtection="1">
      <alignment horizontal="left"/>
    </xf>
    <xf numFmtId="0" fontId="20" fillId="0" borderId="0" xfId="21" applyFont="1" applyBorder="1" applyAlignment="1" applyProtection="1">
      <alignment horizontal="left"/>
    </xf>
    <xf numFmtId="0" fontId="19" fillId="0" borderId="0" xfId="21" applyFont="1" applyBorder="1" applyAlignment="1" applyProtection="1"/>
    <xf numFmtId="164" fontId="18" fillId="0" borderId="16" xfId="1" applyFont="1" applyBorder="1" applyAlignment="1" applyProtection="1"/>
    <xf numFmtId="0" fontId="20" fillId="3" borderId="34" xfId="3" applyFont="1" applyFill="1" applyBorder="1" applyAlignment="1" applyProtection="1">
      <alignment horizontal="center"/>
    </xf>
    <xf numFmtId="0" fontId="18" fillId="3" borderId="14" xfId="3" applyFont="1" applyFill="1" applyBorder="1" applyAlignment="1" applyProtection="1">
      <alignment horizontal="left" indent="1"/>
    </xf>
    <xf numFmtId="0" fontId="18" fillId="3" borderId="14" xfId="3" applyFont="1" applyFill="1" applyBorder="1" applyAlignment="1" applyProtection="1"/>
    <xf numFmtId="0" fontId="20" fillId="3" borderId="14" xfId="3" applyFont="1" applyFill="1" applyBorder="1" applyAlignment="1" applyProtection="1"/>
    <xf numFmtId="0" fontId="20" fillId="3" borderId="14" xfId="3" applyFont="1" applyFill="1" applyBorder="1" applyAlignment="1" applyProtection="1">
      <alignment horizontal="center"/>
    </xf>
    <xf numFmtId="0" fontId="18" fillId="0" borderId="6" xfId="3" applyFont="1" applyBorder="1" applyAlignment="1" applyProtection="1"/>
    <xf numFmtId="164" fontId="18" fillId="0" borderId="12" xfId="20" applyFont="1" applyBorder="1" applyAlignment="1" applyProtection="1"/>
    <xf numFmtId="0" fontId="20" fillId="0" borderId="4" xfId="3" applyFont="1" applyFill="1" applyBorder="1" applyAlignment="1" applyProtection="1">
      <alignment horizontal="left" indent="1"/>
    </xf>
    <xf numFmtId="164" fontId="18" fillId="0" borderId="12" xfId="1" applyFont="1" applyBorder="1" applyAlignment="1" applyProtection="1"/>
    <xf numFmtId="0" fontId="20" fillId="0" borderId="11" xfId="3" applyFont="1" applyBorder="1" applyAlignment="1" applyProtection="1">
      <alignment horizontal="center"/>
    </xf>
    <xf numFmtId="0" fontId="23" fillId="0" borderId="4" xfId="3" applyFont="1" applyFill="1" applyBorder="1" applyAlignment="1" applyProtection="1">
      <alignment horizontal="left" indent="1"/>
    </xf>
    <xf numFmtId="0" fontId="23" fillId="3" borderId="14" xfId="3" applyFont="1" applyFill="1" applyBorder="1" applyAlignment="1" applyProtection="1">
      <alignment horizontal="left" indent="1"/>
    </xf>
    <xf numFmtId="0" fontId="20" fillId="3" borderId="8" xfId="3" applyFont="1" applyFill="1" applyBorder="1" applyAlignment="1" applyProtection="1">
      <alignment horizontal="center"/>
    </xf>
    <xf numFmtId="164" fontId="20" fillId="3" borderId="9" xfId="1" applyFont="1" applyFill="1" applyBorder="1" applyAlignment="1" applyProtection="1"/>
    <xf numFmtId="0" fontId="20" fillId="0" borderId="15" xfId="3" applyFont="1" applyBorder="1" applyAlignment="1" applyProtection="1">
      <alignment horizontal="center" wrapText="1"/>
    </xf>
    <xf numFmtId="0" fontId="18" fillId="0" borderId="0" xfId="3" applyFont="1" applyBorder="1" applyAlignment="1" applyProtection="1">
      <alignment wrapText="1"/>
    </xf>
    <xf numFmtId="0" fontId="18" fillId="0" borderId="6" xfId="3" applyFont="1" applyBorder="1" applyAlignment="1" applyProtection="1">
      <alignment wrapText="1"/>
    </xf>
    <xf numFmtId="164" fontId="18" fillId="0" borderId="12" xfId="20" applyFont="1" applyBorder="1" applyAlignment="1" applyProtection="1">
      <alignment wrapText="1"/>
    </xf>
    <xf numFmtId="0" fontId="19" fillId="0" borderId="0" xfId="3" applyFont="1" applyFill="1" applyBorder="1" applyAlignment="1" applyProtection="1">
      <alignment horizontal="left" indent="1"/>
    </xf>
    <xf numFmtId="0" fontId="20" fillId="0" borderId="6" xfId="3" applyFont="1" applyBorder="1" applyAlignment="1" applyProtection="1"/>
    <xf numFmtId="164" fontId="20" fillId="0" borderId="12" xfId="20" applyFont="1" applyBorder="1" applyAlignment="1" applyProtection="1"/>
    <xf numFmtId="0" fontId="18" fillId="0" borderId="4" xfId="3" applyFont="1" applyFill="1" applyBorder="1" applyAlignment="1" applyProtection="1">
      <alignment horizontal="left" indent="1"/>
    </xf>
    <xf numFmtId="0" fontId="20" fillId="3" borderId="13" xfId="3" applyFont="1" applyFill="1" applyBorder="1" applyAlignment="1" applyProtection="1">
      <alignment horizontal="center"/>
    </xf>
    <xf numFmtId="0" fontId="18" fillId="3" borderId="36" xfId="3" applyFont="1" applyFill="1" applyBorder="1" applyAlignment="1" applyProtection="1">
      <alignment horizontal="left" indent="1"/>
    </xf>
    <xf numFmtId="0" fontId="19" fillId="0" borderId="4" xfId="3" applyFont="1" applyFill="1" applyBorder="1" applyAlignment="1" applyProtection="1">
      <alignment horizontal="left" indent="1"/>
    </xf>
    <xf numFmtId="0" fontId="20" fillId="0" borderId="17" xfId="3" applyFont="1" applyBorder="1" applyAlignment="1" applyProtection="1">
      <alignment horizontal="center"/>
    </xf>
    <xf numFmtId="0" fontId="18" fillId="0" borderId="33" xfId="3" applyFont="1" applyFill="1" applyBorder="1" applyAlignment="1" applyProtection="1">
      <alignment horizontal="left" indent="1"/>
    </xf>
    <xf numFmtId="0" fontId="18" fillId="0" borderId="32" xfId="3" applyFont="1" applyBorder="1" applyAlignment="1" applyProtection="1"/>
    <xf numFmtId="0" fontId="18" fillId="0" borderId="10" xfId="3" applyFont="1" applyBorder="1" applyAlignment="1" applyProtection="1"/>
    <xf numFmtId="164" fontId="18" fillId="0" borderId="7" xfId="20" applyFont="1" applyBorder="1" applyAlignment="1" applyProtection="1"/>
    <xf numFmtId="0" fontId="19" fillId="0" borderId="0" xfId="3" applyFont="1" applyBorder="1" applyAlignment="1" applyProtection="1">
      <alignment horizontal="left"/>
    </xf>
    <xf numFmtId="164" fontId="18" fillId="0" borderId="12" xfId="20" applyFont="1" applyBorder="1" applyAlignment="1" applyProtection="1">
      <alignment horizontal="right"/>
    </xf>
    <xf numFmtId="16" fontId="18" fillId="0" borderId="0" xfId="3" quotePrefix="1" applyNumberFormat="1" applyFont="1" applyBorder="1" applyAlignment="1" applyProtection="1">
      <alignment horizontal="center"/>
    </xf>
    <xf numFmtId="164" fontId="18" fillId="0" borderId="12" xfId="1" applyFont="1" applyBorder="1" applyAlignment="1" applyProtection="1">
      <alignment horizontal="right"/>
    </xf>
    <xf numFmtId="0" fontId="18" fillId="0" borderId="0" xfId="3" applyFont="1" applyBorder="1" applyAlignment="1" applyProtection="1">
      <alignment horizontal="center"/>
    </xf>
    <xf numFmtId="16" fontId="18" fillId="0" borderId="0" xfId="3" quotePrefix="1" applyNumberFormat="1" applyFont="1" applyBorder="1" applyAlignment="1" applyProtection="1"/>
    <xf numFmtId="0" fontId="20" fillId="3" borderId="14" xfId="3" applyFont="1" applyFill="1" applyBorder="1" applyAlignment="1" applyProtection="1">
      <alignment horizontal="center" vertical="center"/>
    </xf>
    <xf numFmtId="0" fontId="18" fillId="3" borderId="14" xfId="3" applyFont="1" applyFill="1" applyBorder="1" applyAlignment="1" applyProtection="1">
      <alignment vertical="center"/>
    </xf>
    <xf numFmtId="164" fontId="20" fillId="3" borderId="35" xfId="1" applyFont="1" applyFill="1" applyBorder="1" applyAlignment="1" applyProtection="1">
      <alignment horizontal="right" vertical="center"/>
    </xf>
    <xf numFmtId="0" fontId="8" fillId="0" borderId="3" xfId="2" applyFont="1" applyFill="1" applyBorder="1" applyAlignment="1">
      <alignment horizontal="left" vertical="center" wrapText="1"/>
    </xf>
    <xf numFmtId="0" fontId="10" fillId="0" borderId="3" xfId="2" applyFont="1" applyFill="1" applyBorder="1" applyAlignment="1">
      <alignment horizontal="left" vertical="center" wrapText="1"/>
    </xf>
    <xf numFmtId="0" fontId="5" fillId="0" borderId="27"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10" fillId="2" borderId="68" xfId="2" applyFont="1" applyFill="1" applyBorder="1" applyAlignment="1">
      <alignment horizontal="left" vertical="center" wrapText="1"/>
    </xf>
    <xf numFmtId="0" fontId="8" fillId="2" borderId="69" xfId="2" applyFont="1" applyFill="1" applyBorder="1" applyAlignment="1">
      <alignment horizontal="left" vertical="center" wrapText="1"/>
    </xf>
    <xf numFmtId="0" fontId="10" fillId="2" borderId="69" xfId="2" applyFont="1" applyFill="1" applyBorder="1" applyAlignment="1">
      <alignment horizontal="left" vertical="center" wrapText="1"/>
    </xf>
    <xf numFmtId="164" fontId="12" fillId="2" borderId="70" xfId="1" applyFont="1" applyFill="1" applyBorder="1" applyAlignment="1">
      <alignment horizontal="right" vertical="center" shrinkToFit="1"/>
    </xf>
    <xf numFmtId="165" fontId="10" fillId="2" borderId="69" xfId="2" applyNumberFormat="1" applyFont="1" applyFill="1" applyBorder="1" applyAlignment="1">
      <alignment horizontal="left" vertical="center" wrapText="1"/>
    </xf>
    <xf numFmtId="164" fontId="20" fillId="3" borderId="35" xfId="1" applyFont="1" applyFill="1" applyBorder="1" applyAlignment="1" applyProtection="1"/>
    <xf numFmtId="0" fontId="25" fillId="0" borderId="5" xfId="23" applyFont="1" applyFill="1" applyBorder="1" applyAlignment="1">
      <alignment horizontal="left" vertical="center" wrapText="1"/>
    </xf>
    <xf numFmtId="0" fontId="27" fillId="0" borderId="5" xfId="23" applyFont="1" applyFill="1" applyBorder="1" applyAlignment="1">
      <alignment horizontal="left" vertical="center" wrapText="1"/>
    </xf>
    <xf numFmtId="0" fontId="26" fillId="0" borderId="5" xfId="23" applyFont="1" applyFill="1" applyBorder="1" applyAlignment="1">
      <alignment horizontal="left" vertical="center" wrapText="1"/>
    </xf>
    <xf numFmtId="0" fontId="27" fillId="0" borderId="0" xfId="23" applyFont="1" applyFill="1" applyBorder="1" applyAlignment="1">
      <alignment horizontal="left" vertical="center" wrapText="1"/>
    </xf>
    <xf numFmtId="0" fontId="26" fillId="0" borderId="0" xfId="23" applyFont="1" applyFill="1" applyBorder="1" applyAlignment="1">
      <alignment horizontal="left" vertical="center" wrapText="1"/>
    </xf>
    <xf numFmtId="0" fontId="8" fillId="0" borderId="3" xfId="2" applyFont="1" applyFill="1" applyBorder="1" applyAlignment="1">
      <alignment horizontal="left" vertical="center" wrapText="1"/>
    </xf>
    <xf numFmtId="0" fontId="5" fillId="0" borderId="27" xfId="2" applyFont="1" applyFill="1" applyBorder="1" applyAlignment="1">
      <alignment horizontal="center" vertical="center" wrapText="1"/>
    </xf>
    <xf numFmtId="0" fontId="5" fillId="0" borderId="3" xfId="2" applyFont="1" applyFill="1" applyBorder="1" applyAlignment="1">
      <alignment horizontal="left" vertical="center" wrapText="1"/>
    </xf>
    <xf numFmtId="164" fontId="10" fillId="0" borderId="0" xfId="1" applyFont="1" applyFill="1" applyBorder="1" applyAlignment="1">
      <alignment horizontal="right" vertical="center" shrinkToFit="1"/>
    </xf>
    <xf numFmtId="164" fontId="10" fillId="0" borderId="57" xfId="1" applyFont="1" applyFill="1" applyBorder="1" applyAlignment="1">
      <alignment horizontal="right" vertical="center" shrinkToFit="1"/>
    </xf>
    <xf numFmtId="165" fontId="10" fillId="0" borderId="5" xfId="2" applyNumberFormat="1" applyFont="1" applyFill="1" applyBorder="1" applyAlignment="1">
      <alignment horizontal="center" vertical="center" shrinkToFit="1"/>
    </xf>
    <xf numFmtId="0" fontId="5" fillId="0" borderId="0" xfId="2" applyFont="1" applyFill="1" applyBorder="1" applyAlignment="1">
      <alignment horizontal="left" vertical="center" wrapText="1"/>
    </xf>
    <xf numFmtId="165" fontId="10" fillId="0" borderId="0" xfId="2" applyNumberFormat="1" applyFont="1" applyFill="1" applyBorder="1" applyAlignment="1">
      <alignment horizontal="center" vertical="center" wrapText="1"/>
    </xf>
    <xf numFmtId="0" fontId="5" fillId="0" borderId="15" xfId="2" applyFont="1" applyFill="1" applyBorder="1" applyAlignment="1">
      <alignment horizontal="center" vertical="center" wrapText="1"/>
    </xf>
    <xf numFmtId="164" fontId="18" fillId="0" borderId="32" xfId="1" applyFont="1" applyBorder="1" applyAlignment="1" applyProtection="1">
      <alignment horizontal="right"/>
    </xf>
    <xf numFmtId="4" fontId="20" fillId="3" borderId="41" xfId="21" applyNumberFormat="1" applyFont="1" applyFill="1" applyBorder="1" applyAlignment="1" applyProtection="1">
      <alignment horizontal="center" vertical="center"/>
    </xf>
    <xf numFmtId="0" fontId="19" fillId="3" borderId="14" xfId="21" applyFont="1" applyFill="1" applyBorder="1" applyAlignment="1" applyProtection="1">
      <alignment horizontal="left" vertical="center" wrapText="1" indent="1"/>
    </xf>
    <xf numFmtId="0" fontId="6" fillId="0" borderId="0" xfId="21" applyFont="1" applyBorder="1" applyAlignment="1" applyProtection="1">
      <alignment horizontal="center" vertical="center" wrapText="1"/>
    </xf>
    <xf numFmtId="0" fontId="5" fillId="0" borderId="0" xfId="21" applyFont="1" applyBorder="1" applyAlignment="1" applyProtection="1">
      <alignment horizontal="center" vertical="center"/>
    </xf>
    <xf numFmtId="0" fontId="8" fillId="0" borderId="64" xfId="21" applyFont="1" applyBorder="1" applyAlignment="1" applyProtection="1">
      <alignment horizontal="center" vertical="center" wrapText="1"/>
    </xf>
    <xf numFmtId="0" fontId="6" fillId="0" borderId="0" xfId="21" applyFont="1" applyBorder="1" applyAlignment="1" applyProtection="1">
      <alignment horizontal="center" vertical="center"/>
    </xf>
    <xf numFmtId="0" fontId="12" fillId="5" borderId="46"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6" fillId="0" borderId="3" xfId="2" applyFont="1" applyFill="1" applyBorder="1" applyAlignment="1">
      <alignment horizontal="left" vertical="center" wrapText="1"/>
    </xf>
    <xf numFmtId="0" fontId="10" fillId="0" borderId="3" xfId="2" applyFont="1" applyFill="1" applyBorder="1" applyAlignment="1">
      <alignment horizontal="left" vertical="center" wrapText="1"/>
    </xf>
    <xf numFmtId="0" fontId="5" fillId="0" borderId="27"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8" fillId="0" borderId="65" xfId="17" applyFont="1" applyBorder="1" applyAlignment="1">
      <alignment horizontal="center" vertical="center" wrapText="1"/>
    </xf>
    <xf numFmtId="0" fontId="8" fillId="0" borderId="66" xfId="17" applyFont="1" applyBorder="1" applyAlignment="1">
      <alignment horizontal="center" vertical="center" wrapText="1"/>
    </xf>
    <xf numFmtId="0" fontId="8" fillId="0" borderId="67" xfId="17" applyFont="1" applyBorder="1" applyAlignment="1">
      <alignment horizontal="center" vertical="center" wrapText="1"/>
    </xf>
    <xf numFmtId="0" fontId="6" fillId="0" borderId="0" xfId="17" applyFont="1" applyBorder="1" applyAlignment="1">
      <alignment horizontal="center" vertical="center" wrapText="1"/>
    </xf>
  </cellXfs>
  <cellStyles count="24">
    <cellStyle name="Comma" xfId="1" builtinId="3"/>
    <cellStyle name="Comma 10" xfId="5"/>
    <cellStyle name="Comma 10 2" xfId="6"/>
    <cellStyle name="Comma 10 3" xfId="7"/>
    <cellStyle name="Comma 2" xfId="4"/>
    <cellStyle name="Comma 2 2" xfId="8"/>
    <cellStyle name="Comma 2 2 3" xfId="20"/>
    <cellStyle name="Comma 3" xfId="9"/>
    <cellStyle name="Comma 3 2" xfId="10"/>
    <cellStyle name="Comma 3 3" xfId="11"/>
    <cellStyle name="Comma 4" xfId="12"/>
    <cellStyle name="Comma 5" xfId="13"/>
    <cellStyle name="Comma 6" xfId="14"/>
    <cellStyle name="Comma 7" xfId="15"/>
    <cellStyle name="Normal" xfId="0" builtinId="0"/>
    <cellStyle name="Normal 10" xfId="23"/>
    <cellStyle name="Normal 2" xfId="2"/>
    <cellStyle name="Normal 2 2" xfId="17"/>
    <cellStyle name="Normal 2 2 2" xfId="21"/>
    <cellStyle name="Normal 2 2 3" xfId="18"/>
    <cellStyle name="Normal 2 3" xfId="16"/>
    <cellStyle name="Normal 2 5" xfId="19"/>
    <cellStyle name="Normal 3" xfId="3"/>
    <cellStyle name="Normal 6 3 6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7"/>
  <sheetViews>
    <sheetView view="pageBreakPreview" topLeftCell="A551" zoomScaleNormal="100" zoomScaleSheetLayoutView="100" workbookViewId="0">
      <selection activeCell="J572" sqref="J572"/>
    </sheetView>
  </sheetViews>
  <sheetFormatPr defaultRowHeight="13.8" x14ac:dyDescent="0.25"/>
  <cols>
    <col min="1" max="1" width="6.44140625" style="3" customWidth="1"/>
    <col min="2" max="2" width="8" style="3" customWidth="1"/>
    <col min="3" max="3" width="8.109375" style="3" customWidth="1"/>
    <col min="4" max="4" width="7.44140625" style="3" customWidth="1"/>
    <col min="5" max="6" width="7.109375" style="3" customWidth="1"/>
    <col min="7" max="7" width="6.33203125" style="3" customWidth="1"/>
    <col min="8" max="8" width="7.33203125" style="3" customWidth="1"/>
    <col min="9" max="9" width="5.6640625" style="3" customWidth="1"/>
    <col min="10" max="10" width="23.44140625" style="3" customWidth="1"/>
    <col min="11" max="11" width="15.6640625" style="3" customWidth="1"/>
    <col min="12" max="16384" width="8.88671875" style="3"/>
  </cols>
  <sheetData>
    <row r="1" spans="1:13" x14ac:dyDescent="0.25">
      <c r="A1" s="190"/>
      <c r="B1" s="190"/>
      <c r="C1" s="190"/>
      <c r="D1" s="190"/>
      <c r="E1" s="190"/>
      <c r="F1" s="190"/>
      <c r="G1" s="190"/>
      <c r="H1" s="190"/>
      <c r="I1" s="190"/>
      <c r="J1" s="190"/>
      <c r="K1" s="190"/>
      <c r="L1" s="190"/>
      <c r="M1" s="190"/>
    </row>
    <row r="2" spans="1:13" x14ac:dyDescent="0.25">
      <c r="A2" s="191"/>
      <c r="B2" s="192" t="s">
        <v>63</v>
      </c>
      <c r="C2" s="193"/>
      <c r="D2" s="193"/>
      <c r="E2" s="193"/>
      <c r="F2" s="193"/>
      <c r="G2" s="193"/>
      <c r="H2" s="193"/>
      <c r="I2" s="193"/>
      <c r="J2" s="193"/>
      <c r="K2" s="194"/>
      <c r="L2" s="190"/>
      <c r="M2" s="190"/>
    </row>
    <row r="3" spans="1:13" x14ac:dyDescent="0.25">
      <c r="A3" s="195"/>
      <c r="B3" s="191"/>
      <c r="C3" s="193"/>
      <c r="D3" s="193"/>
      <c r="E3" s="193"/>
      <c r="F3" s="193"/>
      <c r="G3" s="193"/>
      <c r="H3" s="193"/>
      <c r="I3" s="193"/>
      <c r="J3" s="193"/>
      <c r="K3" s="194"/>
      <c r="L3" s="190"/>
      <c r="M3" s="190"/>
    </row>
    <row r="4" spans="1:13" x14ac:dyDescent="0.25">
      <c r="A4" s="195">
        <v>1</v>
      </c>
      <c r="B4" s="191" t="s">
        <v>64</v>
      </c>
      <c r="C4" s="193"/>
      <c r="D4" s="193"/>
      <c r="E4" s="193"/>
      <c r="F4" s="193"/>
      <c r="G4" s="193"/>
      <c r="H4" s="193"/>
      <c r="I4" s="193"/>
      <c r="J4" s="193"/>
      <c r="K4" s="194"/>
      <c r="L4" s="190"/>
      <c r="M4" s="190"/>
    </row>
    <row r="5" spans="1:13" x14ac:dyDescent="0.25">
      <c r="A5" s="195"/>
      <c r="B5" s="191" t="s">
        <v>65</v>
      </c>
      <c r="C5" s="193"/>
      <c r="D5" s="193"/>
      <c r="E5" s="193"/>
      <c r="F5" s="193"/>
      <c r="G5" s="193"/>
      <c r="H5" s="193"/>
      <c r="I5" s="193"/>
      <c r="J5" s="193"/>
      <c r="K5" s="194"/>
      <c r="L5" s="190"/>
      <c r="M5" s="190"/>
    </row>
    <row r="6" spans="1:13" x14ac:dyDescent="0.25">
      <c r="A6" s="195"/>
      <c r="B6" s="191" t="s">
        <v>66</v>
      </c>
      <c r="C6" s="193"/>
      <c r="D6" s="193"/>
      <c r="E6" s="193"/>
      <c r="F6" s="193"/>
      <c r="G6" s="193"/>
      <c r="H6" s="193"/>
      <c r="I6" s="193"/>
      <c r="J6" s="193"/>
      <c r="K6" s="194"/>
      <c r="L6" s="190"/>
      <c r="M6" s="190"/>
    </row>
    <row r="7" spans="1:13" x14ac:dyDescent="0.25">
      <c r="A7" s="195"/>
      <c r="B7" s="191" t="s">
        <v>67</v>
      </c>
      <c r="C7" s="193"/>
      <c r="D7" s="193"/>
      <c r="E7" s="193"/>
      <c r="F7" s="193"/>
      <c r="G7" s="193"/>
      <c r="H7" s="193"/>
      <c r="I7" s="193"/>
      <c r="J7" s="193"/>
      <c r="K7" s="194"/>
      <c r="L7" s="190"/>
      <c r="M7" s="190"/>
    </row>
    <row r="8" spans="1:13" x14ac:dyDescent="0.25">
      <c r="A8" s="195"/>
      <c r="B8" s="191" t="s">
        <v>68</v>
      </c>
      <c r="C8" s="193"/>
      <c r="D8" s="193"/>
      <c r="E8" s="193"/>
      <c r="F8" s="193"/>
      <c r="G8" s="193"/>
      <c r="H8" s="193"/>
      <c r="I8" s="193"/>
      <c r="J8" s="193"/>
      <c r="K8" s="194"/>
      <c r="L8" s="190"/>
      <c r="M8" s="190"/>
    </row>
    <row r="9" spans="1:13" x14ac:dyDescent="0.25">
      <c r="A9" s="195"/>
      <c r="B9" s="191" t="s">
        <v>69</v>
      </c>
      <c r="C9" s="193"/>
      <c r="D9" s="193"/>
      <c r="E9" s="193"/>
      <c r="F9" s="193"/>
      <c r="G9" s="193"/>
      <c r="H9" s="193"/>
      <c r="I9" s="193"/>
      <c r="J9" s="193"/>
      <c r="K9" s="194"/>
      <c r="L9" s="190"/>
      <c r="M9" s="190"/>
    </row>
    <row r="10" spans="1:13" x14ac:dyDescent="0.25">
      <c r="A10" s="195"/>
      <c r="B10" s="191"/>
      <c r="C10" s="193"/>
      <c r="D10" s="193"/>
      <c r="E10" s="193"/>
      <c r="F10" s="193"/>
      <c r="G10" s="193"/>
      <c r="H10" s="193"/>
      <c r="I10" s="193"/>
      <c r="J10" s="193"/>
      <c r="K10" s="194"/>
      <c r="L10" s="190"/>
      <c r="M10" s="190"/>
    </row>
    <row r="11" spans="1:13" x14ac:dyDescent="0.25">
      <c r="A11" s="195">
        <v>2</v>
      </c>
      <c r="B11" s="191" t="s">
        <v>70</v>
      </c>
      <c r="C11" s="193"/>
      <c r="D11" s="193"/>
      <c r="E11" s="193"/>
      <c r="F11" s="193"/>
      <c r="G11" s="193"/>
      <c r="H11" s="193"/>
      <c r="I11" s="193"/>
      <c r="J11" s="193"/>
      <c r="K11" s="194"/>
      <c r="L11" s="190"/>
      <c r="M11" s="190"/>
    </row>
    <row r="12" spans="1:13" x14ac:dyDescent="0.25">
      <c r="A12" s="195"/>
      <c r="B12" s="191" t="s">
        <v>71</v>
      </c>
      <c r="C12" s="193"/>
      <c r="D12" s="193"/>
      <c r="E12" s="193"/>
      <c r="F12" s="193"/>
      <c r="G12" s="193"/>
      <c r="H12" s="193"/>
      <c r="I12" s="193"/>
      <c r="J12" s="193"/>
      <c r="K12" s="194"/>
      <c r="L12" s="190"/>
      <c r="M12" s="190"/>
    </row>
    <row r="13" spans="1:13" x14ac:dyDescent="0.25">
      <c r="A13" s="195">
        <v>3</v>
      </c>
      <c r="B13" s="191" t="s">
        <v>72</v>
      </c>
      <c r="C13" s="193"/>
      <c r="D13" s="193"/>
      <c r="E13" s="193"/>
      <c r="F13" s="193"/>
      <c r="G13" s="193"/>
      <c r="H13" s="193"/>
      <c r="I13" s="193"/>
      <c r="J13" s="193"/>
      <c r="K13" s="194"/>
      <c r="L13" s="190"/>
      <c r="M13" s="190"/>
    </row>
    <row r="14" spans="1:13" x14ac:dyDescent="0.25">
      <c r="A14" s="195"/>
      <c r="B14" s="191" t="s">
        <v>73</v>
      </c>
      <c r="C14" s="193"/>
      <c r="D14" s="193"/>
      <c r="E14" s="193"/>
      <c r="F14" s="193"/>
      <c r="G14" s="193"/>
      <c r="H14" s="193"/>
      <c r="I14" s="193"/>
      <c r="J14" s="193"/>
      <c r="K14" s="194"/>
      <c r="L14" s="190"/>
      <c r="M14" s="190"/>
    </row>
    <row r="15" spans="1:13" x14ac:dyDescent="0.25">
      <c r="A15" s="195"/>
      <c r="B15" s="191" t="s">
        <v>74</v>
      </c>
      <c r="C15" s="193"/>
      <c r="D15" s="193"/>
      <c r="E15" s="193"/>
      <c r="F15" s="193"/>
      <c r="G15" s="193"/>
      <c r="H15" s="193"/>
      <c r="I15" s="193"/>
      <c r="J15" s="193"/>
      <c r="K15" s="194"/>
      <c r="L15" s="190"/>
      <c r="M15" s="190"/>
    </row>
    <row r="16" spans="1:13" x14ac:dyDescent="0.25">
      <c r="A16" s="195"/>
      <c r="B16" s="191"/>
      <c r="C16" s="193"/>
      <c r="D16" s="193"/>
      <c r="E16" s="193"/>
      <c r="F16" s="193"/>
      <c r="G16" s="193"/>
      <c r="H16" s="193"/>
      <c r="I16" s="193"/>
      <c r="J16" s="193"/>
      <c r="K16" s="194"/>
      <c r="L16" s="190"/>
      <c r="M16" s="190"/>
    </row>
    <row r="17" spans="1:13" x14ac:dyDescent="0.25">
      <c r="A17" s="195">
        <v>4</v>
      </c>
      <c r="B17" s="191" t="s">
        <v>75</v>
      </c>
      <c r="C17" s="193"/>
      <c r="D17" s="193"/>
      <c r="E17" s="193"/>
      <c r="F17" s="193"/>
      <c r="G17" s="193"/>
      <c r="H17" s="193"/>
      <c r="I17" s="193"/>
      <c r="J17" s="193"/>
      <c r="K17" s="194"/>
      <c r="L17" s="190"/>
      <c r="M17" s="190"/>
    </row>
    <row r="18" spans="1:13" x14ac:dyDescent="0.25">
      <c r="A18" s="195"/>
      <c r="B18" s="191" t="s">
        <v>76</v>
      </c>
      <c r="C18" s="193"/>
      <c r="D18" s="193"/>
      <c r="E18" s="193"/>
      <c r="F18" s="193"/>
      <c r="G18" s="193"/>
      <c r="H18" s="193"/>
      <c r="I18" s="193"/>
      <c r="J18" s="193"/>
      <c r="K18" s="194"/>
      <c r="L18" s="190"/>
      <c r="M18" s="190"/>
    </row>
    <row r="19" spans="1:13" x14ac:dyDescent="0.25">
      <c r="A19" s="195"/>
      <c r="B19" s="191" t="s">
        <v>77</v>
      </c>
      <c r="C19" s="193"/>
      <c r="D19" s="193"/>
      <c r="E19" s="193"/>
      <c r="F19" s="193"/>
      <c r="G19" s="193"/>
      <c r="H19" s="193"/>
      <c r="I19" s="193"/>
      <c r="J19" s="193"/>
      <c r="K19" s="194"/>
      <c r="L19" s="190"/>
      <c r="M19" s="190"/>
    </row>
    <row r="20" spans="1:13" x14ac:dyDescent="0.25">
      <c r="A20" s="195"/>
      <c r="B20" s="191"/>
      <c r="C20" s="193"/>
      <c r="D20" s="193"/>
      <c r="E20" s="193"/>
      <c r="F20" s="193"/>
      <c r="G20" s="193"/>
      <c r="H20" s="193"/>
      <c r="I20" s="193"/>
      <c r="J20" s="193"/>
      <c r="K20" s="194"/>
      <c r="L20" s="190"/>
      <c r="M20" s="190"/>
    </row>
    <row r="21" spans="1:13" x14ac:dyDescent="0.25">
      <c r="A21" s="195">
        <v>5</v>
      </c>
      <c r="B21" s="191" t="s">
        <v>78</v>
      </c>
      <c r="C21" s="193"/>
      <c r="D21" s="193"/>
      <c r="E21" s="193"/>
      <c r="F21" s="193"/>
      <c r="G21" s="193"/>
      <c r="H21" s="193"/>
      <c r="I21" s="193"/>
      <c r="J21" s="193"/>
      <c r="K21" s="194"/>
      <c r="L21" s="190"/>
      <c r="M21" s="190"/>
    </row>
    <row r="22" spans="1:13" x14ac:dyDescent="0.25">
      <c r="A22" s="195"/>
      <c r="B22" s="191" t="s">
        <v>79</v>
      </c>
      <c r="C22" s="193"/>
      <c r="D22" s="193"/>
      <c r="E22" s="193"/>
      <c r="F22" s="193"/>
      <c r="G22" s="193"/>
      <c r="H22" s="193"/>
      <c r="I22" s="193"/>
      <c r="J22" s="193"/>
      <c r="K22" s="194"/>
      <c r="L22" s="190"/>
      <c r="M22" s="190"/>
    </row>
    <row r="23" spans="1:13" x14ac:dyDescent="0.25">
      <c r="A23" s="195"/>
      <c r="B23" s="191" t="s">
        <v>80</v>
      </c>
      <c r="C23" s="193"/>
      <c r="D23" s="193"/>
      <c r="E23" s="193"/>
      <c r="F23" s="193"/>
      <c r="G23" s="193"/>
      <c r="H23" s="193"/>
      <c r="I23" s="193"/>
      <c r="J23" s="193"/>
      <c r="K23" s="194"/>
      <c r="L23" s="190"/>
      <c r="M23" s="190"/>
    </row>
    <row r="24" spans="1:13" x14ac:dyDescent="0.25">
      <c r="A24" s="195"/>
      <c r="B24" s="191"/>
      <c r="C24" s="193"/>
      <c r="D24" s="193"/>
      <c r="E24" s="193"/>
      <c r="F24" s="193"/>
      <c r="G24" s="193"/>
      <c r="H24" s="193"/>
      <c r="I24" s="193"/>
      <c r="J24" s="193"/>
      <c r="K24" s="194"/>
      <c r="L24" s="190"/>
      <c r="M24" s="190"/>
    </row>
    <row r="25" spans="1:13" x14ac:dyDescent="0.25">
      <c r="A25" s="195">
        <v>6</v>
      </c>
      <c r="B25" s="191" t="s">
        <v>81</v>
      </c>
      <c r="C25" s="193"/>
      <c r="D25" s="193"/>
      <c r="E25" s="193"/>
      <c r="F25" s="193"/>
      <c r="G25" s="193"/>
      <c r="H25" s="193"/>
      <c r="I25" s="193"/>
      <c r="J25" s="193"/>
      <c r="K25" s="194"/>
      <c r="L25" s="190"/>
      <c r="M25" s="190"/>
    </row>
    <row r="26" spans="1:13" x14ac:dyDescent="0.25">
      <c r="A26" s="195"/>
      <c r="B26" s="191" t="s">
        <v>82</v>
      </c>
      <c r="C26" s="193"/>
      <c r="D26" s="193"/>
      <c r="E26" s="193"/>
      <c r="F26" s="193"/>
      <c r="G26" s="193"/>
      <c r="H26" s="193"/>
      <c r="I26" s="193"/>
      <c r="J26" s="193"/>
      <c r="K26" s="194"/>
      <c r="L26" s="190"/>
      <c r="M26" s="190"/>
    </row>
    <row r="27" spans="1:13" x14ac:dyDescent="0.25">
      <c r="A27" s="195"/>
      <c r="B27" s="191" t="s">
        <v>83</v>
      </c>
      <c r="C27" s="193"/>
      <c r="D27" s="193"/>
      <c r="E27" s="193"/>
      <c r="F27" s="193"/>
      <c r="G27" s="193"/>
      <c r="H27" s="193"/>
      <c r="I27" s="193"/>
      <c r="J27" s="193"/>
      <c r="K27" s="194"/>
      <c r="L27" s="190"/>
      <c r="M27" s="190"/>
    </row>
    <row r="28" spans="1:13" x14ac:dyDescent="0.25">
      <c r="A28" s="195"/>
      <c r="B28" s="191"/>
      <c r="C28" s="193"/>
      <c r="D28" s="193"/>
      <c r="E28" s="193"/>
      <c r="F28" s="193"/>
      <c r="G28" s="193"/>
      <c r="H28" s="193"/>
      <c r="I28" s="193"/>
      <c r="J28" s="193"/>
      <c r="K28" s="194"/>
      <c r="L28" s="190"/>
      <c r="M28" s="190"/>
    </row>
    <row r="29" spans="1:13" x14ac:dyDescent="0.25">
      <c r="A29" s="195">
        <v>7</v>
      </c>
      <c r="B29" s="191" t="s">
        <v>84</v>
      </c>
      <c r="C29" s="193"/>
      <c r="D29" s="193"/>
      <c r="E29" s="193"/>
      <c r="F29" s="193"/>
      <c r="G29" s="193"/>
      <c r="H29" s="193"/>
      <c r="I29" s="193"/>
      <c r="J29" s="193"/>
      <c r="K29" s="194"/>
      <c r="L29" s="190"/>
      <c r="M29" s="190"/>
    </row>
    <row r="30" spans="1:13" x14ac:dyDescent="0.25">
      <c r="A30" s="195"/>
      <c r="B30" s="191"/>
      <c r="C30" s="193"/>
      <c r="D30" s="193"/>
      <c r="E30" s="193"/>
      <c r="F30" s="193"/>
      <c r="G30" s="193"/>
      <c r="H30" s="193"/>
      <c r="I30" s="193"/>
      <c r="J30" s="193"/>
      <c r="K30" s="194"/>
      <c r="L30" s="190"/>
      <c r="M30" s="190"/>
    </row>
    <row r="31" spans="1:13" x14ac:dyDescent="0.25">
      <c r="A31" s="195">
        <v>8</v>
      </c>
      <c r="B31" s="191" t="s">
        <v>85</v>
      </c>
      <c r="C31" s="193"/>
      <c r="D31" s="193"/>
      <c r="E31" s="193"/>
      <c r="F31" s="193"/>
      <c r="G31" s="193"/>
      <c r="H31" s="193"/>
      <c r="I31" s="193"/>
      <c r="J31" s="193"/>
      <c r="K31" s="194"/>
      <c r="L31" s="190"/>
      <c r="M31" s="190"/>
    </row>
    <row r="32" spans="1:13" x14ac:dyDescent="0.25">
      <c r="A32" s="195"/>
      <c r="B32" s="191" t="s">
        <v>86</v>
      </c>
      <c r="C32" s="193"/>
      <c r="D32" s="193"/>
      <c r="E32" s="193"/>
      <c r="F32" s="193"/>
      <c r="G32" s="193"/>
      <c r="H32" s="193"/>
      <c r="I32" s="193"/>
      <c r="J32" s="193"/>
      <c r="K32" s="194"/>
      <c r="L32" s="190"/>
      <c r="M32" s="190"/>
    </row>
    <row r="33" spans="1:13" x14ac:dyDescent="0.25">
      <c r="A33" s="195"/>
      <c r="B33" s="191"/>
      <c r="C33" s="193"/>
      <c r="D33" s="193"/>
      <c r="E33" s="193"/>
      <c r="F33" s="193"/>
      <c r="G33" s="193"/>
      <c r="H33" s="193"/>
      <c r="I33" s="193"/>
      <c r="J33" s="193"/>
      <c r="K33" s="194"/>
      <c r="L33" s="190"/>
      <c r="M33" s="190"/>
    </row>
    <row r="34" spans="1:13" x14ac:dyDescent="0.25">
      <c r="A34" s="195">
        <v>9</v>
      </c>
      <c r="B34" s="191" t="s">
        <v>87</v>
      </c>
      <c r="C34" s="193"/>
      <c r="D34" s="193"/>
      <c r="E34" s="193"/>
      <c r="F34" s="193"/>
      <c r="G34" s="193"/>
      <c r="H34" s="193"/>
      <c r="I34" s="193"/>
      <c r="J34" s="193"/>
      <c r="K34" s="194"/>
      <c r="L34" s="190"/>
      <c r="M34" s="190"/>
    </row>
    <row r="35" spans="1:13" x14ac:dyDescent="0.25">
      <c r="A35" s="195"/>
      <c r="B35" s="191" t="s">
        <v>88</v>
      </c>
      <c r="C35" s="193"/>
      <c r="D35" s="193"/>
      <c r="E35" s="193"/>
      <c r="F35" s="193"/>
      <c r="G35" s="193"/>
      <c r="H35" s="193"/>
      <c r="I35" s="193"/>
      <c r="J35" s="193"/>
      <c r="K35" s="194"/>
      <c r="L35" s="190"/>
      <c r="M35" s="190"/>
    </row>
    <row r="36" spans="1:13" x14ac:dyDescent="0.25">
      <c r="A36" s="195"/>
      <c r="B36" s="191" t="s">
        <v>89</v>
      </c>
      <c r="C36" s="193"/>
      <c r="D36" s="193"/>
      <c r="E36" s="193"/>
      <c r="F36" s="193"/>
      <c r="G36" s="193"/>
      <c r="H36" s="193"/>
      <c r="I36" s="193"/>
      <c r="J36" s="193"/>
      <c r="K36" s="194"/>
      <c r="L36" s="190"/>
      <c r="M36" s="190"/>
    </row>
    <row r="37" spans="1:13" x14ac:dyDescent="0.25">
      <c r="A37" s="195"/>
      <c r="B37" s="191"/>
      <c r="C37" s="193"/>
      <c r="D37" s="193"/>
      <c r="E37" s="193"/>
      <c r="F37" s="193"/>
      <c r="G37" s="193"/>
      <c r="H37" s="193"/>
      <c r="I37" s="193"/>
      <c r="J37" s="193"/>
      <c r="K37" s="194"/>
      <c r="L37" s="190"/>
      <c r="M37" s="190"/>
    </row>
    <row r="38" spans="1:13" x14ac:dyDescent="0.25">
      <c r="A38" s="195">
        <v>10</v>
      </c>
      <c r="B38" s="191" t="s">
        <v>90</v>
      </c>
      <c r="C38" s="193"/>
      <c r="D38" s="193"/>
      <c r="E38" s="193"/>
      <c r="F38" s="193"/>
      <c r="G38" s="193"/>
      <c r="H38" s="193"/>
      <c r="I38" s="193"/>
      <c r="J38" s="193"/>
      <c r="K38" s="194"/>
      <c r="L38" s="190"/>
      <c r="M38" s="190"/>
    </row>
    <row r="39" spans="1:13" x14ac:dyDescent="0.25">
      <c r="A39" s="195"/>
      <c r="B39" s="191"/>
      <c r="C39" s="193"/>
      <c r="D39" s="193"/>
      <c r="E39" s="193"/>
      <c r="F39" s="193"/>
      <c r="G39" s="193"/>
      <c r="H39" s="193"/>
      <c r="I39" s="193"/>
      <c r="J39" s="193"/>
      <c r="K39" s="194"/>
      <c r="L39" s="190"/>
      <c r="M39" s="190"/>
    </row>
    <row r="40" spans="1:13" x14ac:dyDescent="0.25">
      <c r="A40" s="195">
        <v>11</v>
      </c>
      <c r="B40" s="191" t="s">
        <v>91</v>
      </c>
      <c r="C40" s="193"/>
      <c r="D40" s="193"/>
      <c r="E40" s="193"/>
      <c r="F40" s="193"/>
      <c r="G40" s="193"/>
      <c r="H40" s="193"/>
      <c r="I40" s="193"/>
      <c r="J40" s="193"/>
      <c r="K40" s="194"/>
      <c r="L40" s="190"/>
      <c r="M40" s="190"/>
    </row>
    <row r="41" spans="1:13" x14ac:dyDescent="0.25">
      <c r="A41" s="195"/>
      <c r="B41" s="191"/>
      <c r="C41" s="193"/>
      <c r="D41" s="193"/>
      <c r="E41" s="193"/>
      <c r="F41" s="193"/>
      <c r="G41" s="193"/>
      <c r="H41" s="193"/>
      <c r="I41" s="193"/>
      <c r="J41" s="193"/>
      <c r="K41" s="194"/>
      <c r="L41" s="190"/>
      <c r="M41" s="190"/>
    </row>
    <row r="42" spans="1:13" x14ac:dyDescent="0.25">
      <c r="A42" s="195" t="s">
        <v>92</v>
      </c>
      <c r="B42" s="191"/>
      <c r="C42" s="193"/>
      <c r="D42" s="193"/>
      <c r="E42" s="193"/>
      <c r="F42" s="193"/>
      <c r="G42" s="193"/>
      <c r="H42" s="193"/>
      <c r="I42" s="193"/>
      <c r="J42" s="193"/>
      <c r="K42" s="194"/>
      <c r="L42" s="190"/>
      <c r="M42" s="190"/>
    </row>
    <row r="43" spans="1:13" x14ac:dyDescent="0.25">
      <c r="A43" s="195"/>
      <c r="B43" s="191"/>
      <c r="C43" s="193"/>
      <c r="D43" s="193"/>
      <c r="E43" s="193"/>
      <c r="F43" s="193"/>
      <c r="G43" s="193"/>
      <c r="H43" s="193"/>
      <c r="I43" s="193"/>
      <c r="J43" s="193"/>
      <c r="K43" s="194"/>
      <c r="L43" s="190"/>
      <c r="M43" s="190"/>
    </row>
    <row r="44" spans="1:13" x14ac:dyDescent="0.25">
      <c r="A44" s="195"/>
      <c r="B44" s="191"/>
      <c r="C44" s="193"/>
      <c r="D44" s="193"/>
      <c r="E44" s="193"/>
      <c r="F44" s="193"/>
      <c r="G44" s="193"/>
      <c r="H44" s="193"/>
      <c r="I44" s="193"/>
      <c r="J44" s="193"/>
      <c r="K44" s="194"/>
      <c r="L44" s="190"/>
      <c r="M44" s="190"/>
    </row>
    <row r="45" spans="1:13" x14ac:dyDescent="0.25">
      <c r="A45" s="195"/>
      <c r="B45" s="191"/>
      <c r="C45" s="193"/>
      <c r="D45" s="193"/>
      <c r="E45" s="193"/>
      <c r="F45" s="193"/>
      <c r="G45" s="193"/>
      <c r="H45" s="193"/>
      <c r="I45" s="193"/>
      <c r="J45" s="193"/>
      <c r="K45" s="194"/>
      <c r="L45" s="190"/>
      <c r="M45" s="190"/>
    </row>
    <row r="46" spans="1:13" x14ac:dyDescent="0.25">
      <c r="A46" s="195"/>
      <c r="B46" s="191"/>
      <c r="C46" s="193"/>
      <c r="D46" s="193"/>
      <c r="E46" s="193"/>
      <c r="F46" s="193"/>
      <c r="G46" s="193"/>
      <c r="H46" s="193"/>
      <c r="I46" s="193"/>
      <c r="J46" s="193"/>
      <c r="K46" s="194"/>
      <c r="L46" s="190"/>
      <c r="M46" s="190"/>
    </row>
    <row r="47" spans="1:13" x14ac:dyDescent="0.25">
      <c r="A47" s="195"/>
      <c r="B47" s="191"/>
      <c r="C47" s="193"/>
      <c r="D47" s="193"/>
      <c r="E47" s="193"/>
      <c r="F47" s="193"/>
      <c r="G47" s="193"/>
      <c r="H47" s="193"/>
      <c r="I47" s="193"/>
      <c r="J47" s="193"/>
      <c r="K47" s="194"/>
      <c r="L47" s="190"/>
      <c r="M47" s="190"/>
    </row>
    <row r="48" spans="1:13" x14ac:dyDescent="0.25">
      <c r="A48" s="195"/>
      <c r="B48" s="191"/>
      <c r="C48" s="193"/>
      <c r="D48" s="193"/>
      <c r="E48" s="193"/>
      <c r="F48" s="193"/>
      <c r="G48" s="193"/>
      <c r="H48" s="193"/>
      <c r="I48" s="193"/>
      <c r="J48" s="193"/>
      <c r="K48" s="194"/>
      <c r="L48" s="190"/>
      <c r="M48" s="190"/>
    </row>
    <row r="49" spans="1:13" x14ac:dyDescent="0.25">
      <c r="A49" s="195"/>
      <c r="B49" s="191"/>
      <c r="C49" s="193"/>
      <c r="D49" s="193"/>
      <c r="E49" s="193"/>
      <c r="F49" s="193"/>
      <c r="G49" s="193"/>
      <c r="H49" s="193"/>
      <c r="I49" s="193"/>
      <c r="J49" s="193"/>
      <c r="K49" s="194"/>
      <c r="L49" s="190"/>
      <c r="M49" s="190"/>
    </row>
    <row r="50" spans="1:13" x14ac:dyDescent="0.25">
      <c r="A50" s="195"/>
      <c r="B50" s="191"/>
      <c r="C50" s="193"/>
      <c r="D50" s="193"/>
      <c r="E50" s="193"/>
      <c r="F50" s="193"/>
      <c r="G50" s="193"/>
      <c r="H50" s="193"/>
      <c r="I50" s="193"/>
      <c r="J50" s="193"/>
      <c r="K50" s="194"/>
      <c r="L50" s="190"/>
      <c r="M50" s="190"/>
    </row>
    <row r="51" spans="1:13" x14ac:dyDescent="0.25">
      <c r="A51" s="195"/>
      <c r="B51" s="191"/>
      <c r="C51" s="193"/>
      <c r="D51" s="193"/>
      <c r="E51" s="193"/>
      <c r="F51" s="193"/>
      <c r="G51" s="193"/>
      <c r="H51" s="193"/>
      <c r="I51" s="193"/>
      <c r="J51" s="193"/>
      <c r="K51" s="194"/>
      <c r="L51" s="190"/>
      <c r="M51" s="190"/>
    </row>
    <row r="52" spans="1:13" x14ac:dyDescent="0.25">
      <c r="A52" s="195"/>
      <c r="B52" s="191"/>
      <c r="C52" s="193"/>
      <c r="D52" s="193"/>
      <c r="E52" s="193"/>
      <c r="F52" s="193"/>
      <c r="G52" s="193"/>
      <c r="H52" s="193"/>
      <c r="I52" s="193"/>
      <c r="J52" s="193"/>
      <c r="K52" s="194"/>
      <c r="L52" s="190"/>
      <c r="M52" s="190"/>
    </row>
    <row r="53" spans="1:13" x14ac:dyDescent="0.25">
      <c r="A53" s="195"/>
      <c r="B53" s="191"/>
      <c r="C53" s="193"/>
      <c r="D53" s="193"/>
      <c r="E53" s="193"/>
      <c r="F53" s="193"/>
      <c r="G53" s="193"/>
      <c r="H53" s="193"/>
      <c r="I53" s="193"/>
      <c r="J53" s="193"/>
      <c r="K53" s="194"/>
      <c r="L53" s="190"/>
      <c r="M53" s="190"/>
    </row>
    <row r="54" spans="1:13" x14ac:dyDescent="0.25">
      <c r="A54" s="195"/>
      <c r="B54" s="191"/>
      <c r="C54" s="193"/>
      <c r="D54" s="193"/>
      <c r="E54" s="193"/>
      <c r="F54" s="193"/>
      <c r="G54" s="193"/>
      <c r="H54" s="193"/>
      <c r="I54" s="193"/>
      <c r="J54" s="193"/>
      <c r="K54" s="194"/>
      <c r="L54" s="190"/>
      <c r="M54" s="190"/>
    </row>
    <row r="55" spans="1:13" x14ac:dyDescent="0.25">
      <c r="A55" s="195"/>
      <c r="B55" s="191"/>
      <c r="C55" s="193"/>
      <c r="D55" s="193"/>
      <c r="E55" s="193"/>
      <c r="F55" s="193"/>
      <c r="G55" s="193"/>
      <c r="H55" s="193"/>
      <c r="I55" s="193"/>
      <c r="J55" s="193"/>
      <c r="K55" s="194"/>
      <c r="L55" s="190"/>
      <c r="M55" s="190"/>
    </row>
    <row r="56" spans="1:13" x14ac:dyDescent="0.25">
      <c r="A56" s="195"/>
      <c r="B56" s="191"/>
      <c r="C56" s="193"/>
      <c r="D56" s="193"/>
      <c r="E56" s="193"/>
      <c r="F56" s="193"/>
      <c r="G56" s="193"/>
      <c r="H56" s="193"/>
      <c r="I56" s="193"/>
      <c r="J56" s="193"/>
      <c r="K56" s="194"/>
      <c r="L56" s="190"/>
      <c r="M56" s="190"/>
    </row>
    <row r="57" spans="1:13" x14ac:dyDescent="0.25">
      <c r="A57" s="195"/>
      <c r="B57" s="191"/>
      <c r="C57" s="193"/>
      <c r="D57" s="193"/>
      <c r="E57" s="193"/>
      <c r="F57" s="193"/>
      <c r="G57" s="193"/>
      <c r="H57" s="193"/>
      <c r="I57" s="193"/>
      <c r="J57" s="193"/>
      <c r="K57" s="194"/>
      <c r="L57" s="190"/>
      <c r="M57" s="190"/>
    </row>
    <row r="58" spans="1:13" x14ac:dyDescent="0.25">
      <c r="A58" s="195"/>
      <c r="B58" s="191"/>
      <c r="C58" s="193"/>
      <c r="D58" s="193"/>
      <c r="E58" s="193"/>
      <c r="F58" s="193"/>
      <c r="G58" s="193"/>
      <c r="H58" s="193"/>
      <c r="I58" s="193"/>
      <c r="J58" s="193"/>
      <c r="K58" s="194"/>
      <c r="L58" s="190"/>
      <c r="M58" s="190"/>
    </row>
    <row r="59" spans="1:13" x14ac:dyDescent="0.25">
      <c r="A59" s="195"/>
      <c r="B59" s="191"/>
      <c r="C59" s="193"/>
      <c r="D59" s="193"/>
      <c r="E59" s="193"/>
      <c r="F59" s="193"/>
      <c r="G59" s="193"/>
      <c r="H59" s="193"/>
      <c r="I59" s="193"/>
      <c r="J59" s="193"/>
      <c r="K59" s="194"/>
      <c r="L59" s="190"/>
      <c r="M59" s="190"/>
    </row>
    <row r="60" spans="1:13" x14ac:dyDescent="0.25">
      <c r="A60" s="195"/>
      <c r="B60" s="191"/>
      <c r="C60" s="193"/>
      <c r="D60" s="193"/>
      <c r="E60" s="193"/>
      <c r="F60" s="193"/>
      <c r="G60" s="193"/>
      <c r="H60" s="193"/>
      <c r="I60" s="193"/>
      <c r="J60" s="193"/>
      <c r="K60" s="194"/>
      <c r="L60" s="190"/>
      <c r="M60" s="190"/>
    </row>
    <row r="61" spans="1:13" x14ac:dyDescent="0.25">
      <c r="A61" s="195"/>
      <c r="B61" s="191"/>
      <c r="C61" s="193"/>
      <c r="D61" s="193"/>
      <c r="E61" s="193"/>
      <c r="F61" s="193"/>
      <c r="G61" s="193"/>
      <c r="H61" s="193"/>
      <c r="I61" s="193"/>
      <c r="J61" s="193"/>
      <c r="K61" s="194"/>
      <c r="L61" s="190"/>
      <c r="M61" s="190"/>
    </row>
    <row r="62" spans="1:13" x14ac:dyDescent="0.25">
      <c r="A62" s="195"/>
      <c r="B62" s="191"/>
      <c r="C62" s="193"/>
      <c r="D62" s="193"/>
      <c r="E62" s="193"/>
      <c r="F62" s="193"/>
      <c r="G62" s="193"/>
      <c r="H62" s="193"/>
      <c r="I62" s="193"/>
      <c r="J62" s="193"/>
      <c r="K62" s="194"/>
      <c r="L62" s="190"/>
      <c r="M62" s="190"/>
    </row>
    <row r="63" spans="1:13" x14ac:dyDescent="0.25">
      <c r="A63" s="195"/>
      <c r="B63" s="191"/>
      <c r="C63" s="193"/>
      <c r="D63" s="193"/>
      <c r="E63" s="193"/>
      <c r="F63" s="193"/>
      <c r="G63" s="193"/>
      <c r="H63" s="193"/>
      <c r="I63" s="193"/>
      <c r="J63" s="193"/>
      <c r="K63" s="194"/>
      <c r="L63" s="190"/>
      <c r="M63" s="190"/>
    </row>
    <row r="64" spans="1:13" x14ac:dyDescent="0.25">
      <c r="A64" s="195"/>
      <c r="B64" s="191"/>
      <c r="C64" s="193"/>
      <c r="D64" s="193"/>
      <c r="E64" s="193"/>
      <c r="F64" s="193"/>
      <c r="G64" s="193"/>
      <c r="H64" s="193"/>
      <c r="I64" s="193"/>
      <c r="J64" s="193"/>
      <c r="K64" s="194"/>
      <c r="L64" s="190"/>
      <c r="M64" s="190"/>
    </row>
    <row r="65" spans="1:13" x14ac:dyDescent="0.25">
      <c r="A65" s="195"/>
      <c r="B65" s="191"/>
      <c r="C65" s="193"/>
      <c r="D65" s="193"/>
      <c r="E65" s="193"/>
      <c r="F65" s="193"/>
      <c r="G65" s="193"/>
      <c r="H65" s="193"/>
      <c r="I65" s="193"/>
      <c r="J65" s="193"/>
      <c r="K65" s="194"/>
      <c r="L65" s="190"/>
      <c r="M65" s="190"/>
    </row>
    <row r="66" spans="1:13" x14ac:dyDescent="0.25">
      <c r="A66" s="195"/>
      <c r="B66" s="191"/>
      <c r="C66" s="193"/>
      <c r="D66" s="193"/>
      <c r="E66" s="193"/>
      <c r="F66" s="193"/>
      <c r="G66" s="193"/>
      <c r="H66" s="193"/>
      <c r="I66" s="193"/>
      <c r="J66" s="193"/>
      <c r="K66" s="194"/>
      <c r="L66" s="190"/>
      <c r="M66" s="190"/>
    </row>
    <row r="67" spans="1:13" x14ac:dyDescent="0.25">
      <c r="A67" s="195"/>
      <c r="B67" s="196" t="s">
        <v>93</v>
      </c>
      <c r="C67" s="191"/>
      <c r="D67" s="197"/>
      <c r="E67" s="197"/>
      <c r="F67" s="197"/>
      <c r="G67" s="197"/>
      <c r="H67" s="193"/>
      <c r="I67" s="193"/>
      <c r="J67" s="193"/>
      <c r="K67" s="194"/>
      <c r="L67" s="190"/>
      <c r="M67" s="190"/>
    </row>
    <row r="68" spans="1:13" x14ac:dyDescent="0.25">
      <c r="A68" s="195"/>
      <c r="B68" s="196"/>
      <c r="C68" s="191"/>
      <c r="D68" s="197"/>
      <c r="E68" s="197"/>
      <c r="F68" s="197"/>
      <c r="G68" s="197"/>
      <c r="H68" s="193"/>
      <c r="I68" s="193"/>
      <c r="J68" s="193"/>
      <c r="K68" s="194"/>
      <c r="L68" s="190"/>
      <c r="M68" s="190"/>
    </row>
    <row r="69" spans="1:13" x14ac:dyDescent="0.25">
      <c r="A69" s="195"/>
      <c r="B69" s="196" t="s">
        <v>94</v>
      </c>
      <c r="C69" s="191"/>
      <c r="D69" s="197"/>
      <c r="E69" s="198" t="s">
        <v>95</v>
      </c>
      <c r="F69" s="197"/>
      <c r="G69" s="197"/>
      <c r="H69" s="193"/>
      <c r="I69" s="193"/>
      <c r="J69" s="193"/>
      <c r="K69" s="194"/>
      <c r="L69" s="190"/>
      <c r="M69" s="190"/>
    </row>
    <row r="70" spans="1:13" x14ac:dyDescent="0.25">
      <c r="A70" s="195"/>
      <c r="B70" s="196"/>
      <c r="C70" s="191"/>
      <c r="D70" s="197"/>
      <c r="E70" s="197"/>
      <c r="F70" s="197"/>
      <c r="G70" s="197"/>
      <c r="H70" s="193"/>
      <c r="I70" s="193"/>
      <c r="J70" s="193"/>
      <c r="K70" s="194"/>
      <c r="L70" s="190"/>
      <c r="M70" s="190"/>
    </row>
    <row r="71" spans="1:13" x14ac:dyDescent="0.25">
      <c r="A71" s="195"/>
      <c r="B71" s="196" t="s">
        <v>96</v>
      </c>
      <c r="C71" s="191"/>
      <c r="D71" s="197"/>
      <c r="E71" s="198" t="s">
        <v>485</v>
      </c>
      <c r="F71" s="197"/>
      <c r="G71" s="197"/>
      <c r="H71" s="193"/>
      <c r="I71" s="193"/>
      <c r="J71" s="193"/>
      <c r="K71" s="194"/>
      <c r="L71" s="190"/>
      <c r="M71" s="190"/>
    </row>
    <row r="72" spans="1:13" x14ac:dyDescent="0.25">
      <c r="A72" s="195"/>
      <c r="B72" s="191"/>
      <c r="C72" s="191"/>
      <c r="D72" s="197"/>
      <c r="E72" s="199"/>
      <c r="F72" s="197"/>
      <c r="G72" s="197"/>
      <c r="H72" s="193"/>
      <c r="I72" s="193"/>
      <c r="J72" s="193"/>
      <c r="K72" s="194"/>
      <c r="L72" s="190"/>
      <c r="M72" s="190"/>
    </row>
    <row r="73" spans="1:13" x14ac:dyDescent="0.25">
      <c r="A73" s="195"/>
      <c r="B73" s="196" t="s">
        <v>489</v>
      </c>
      <c r="C73" s="191"/>
      <c r="D73" s="197"/>
      <c r="E73" s="198" t="s">
        <v>488</v>
      </c>
      <c r="F73" s="197"/>
      <c r="G73" s="197"/>
      <c r="H73" s="193"/>
      <c r="I73" s="193"/>
      <c r="J73" s="193"/>
      <c r="K73" s="194"/>
      <c r="L73" s="190"/>
      <c r="M73" s="190"/>
    </row>
    <row r="74" spans="1:13" x14ac:dyDescent="0.25">
      <c r="A74" s="195"/>
      <c r="B74" s="191"/>
      <c r="C74" s="191"/>
      <c r="D74" s="197"/>
      <c r="E74" s="199"/>
      <c r="F74" s="197"/>
      <c r="G74" s="197"/>
      <c r="H74" s="193"/>
      <c r="I74" s="193"/>
      <c r="J74" s="193"/>
      <c r="K74" s="194"/>
      <c r="L74" s="190"/>
      <c r="M74" s="190"/>
    </row>
    <row r="75" spans="1:13" x14ac:dyDescent="0.25">
      <c r="A75" s="195"/>
      <c r="B75" s="196" t="s">
        <v>490</v>
      </c>
      <c r="C75" s="191"/>
      <c r="D75" s="197"/>
      <c r="E75" s="198" t="s">
        <v>461</v>
      </c>
      <c r="F75" s="197"/>
      <c r="G75" s="197"/>
      <c r="H75" s="193"/>
      <c r="I75" s="193"/>
      <c r="J75" s="193"/>
      <c r="K75" s="194"/>
      <c r="L75" s="190"/>
      <c r="M75" s="190"/>
    </row>
    <row r="76" spans="1:13" x14ac:dyDescent="0.25">
      <c r="A76" s="195"/>
      <c r="B76" s="191"/>
      <c r="C76" s="191"/>
      <c r="D76" s="197"/>
      <c r="E76" s="199"/>
      <c r="F76" s="197"/>
      <c r="G76" s="197"/>
      <c r="H76" s="193"/>
      <c r="I76" s="193"/>
      <c r="J76" s="193"/>
      <c r="K76" s="194"/>
      <c r="L76" s="190"/>
      <c r="M76" s="190"/>
    </row>
    <row r="77" spans="1:13" x14ac:dyDescent="0.25">
      <c r="A77" s="195"/>
      <c r="B77" s="191"/>
      <c r="C77" s="191"/>
      <c r="D77" s="197"/>
      <c r="E77" s="199"/>
      <c r="F77" s="197"/>
      <c r="G77" s="197"/>
      <c r="H77" s="193"/>
      <c r="I77" s="193"/>
      <c r="J77" s="193"/>
      <c r="K77" s="194"/>
      <c r="L77" s="190"/>
      <c r="M77" s="190"/>
    </row>
    <row r="78" spans="1:13" x14ac:dyDescent="0.25">
      <c r="A78" s="195"/>
      <c r="B78" s="196" t="s">
        <v>49</v>
      </c>
      <c r="C78" s="191"/>
      <c r="D78" s="197"/>
      <c r="E78" s="199"/>
      <c r="F78" s="197"/>
      <c r="G78" s="197"/>
      <c r="H78" s="193"/>
      <c r="I78" s="193"/>
      <c r="J78" s="193"/>
      <c r="K78" s="194"/>
      <c r="L78" s="190"/>
      <c r="M78" s="190"/>
    </row>
    <row r="79" spans="1:13" x14ac:dyDescent="0.25">
      <c r="A79" s="195"/>
      <c r="B79" s="191"/>
      <c r="C79" s="193"/>
      <c r="D79" s="193"/>
      <c r="E79" s="200"/>
      <c r="F79" s="193"/>
      <c r="G79" s="193"/>
      <c r="H79" s="193"/>
      <c r="I79" s="193"/>
      <c r="J79" s="193"/>
      <c r="K79" s="194"/>
      <c r="L79" s="190"/>
      <c r="M79" s="190"/>
    </row>
    <row r="80" spans="1:13" x14ac:dyDescent="0.25">
      <c r="A80" s="195"/>
      <c r="B80" s="196"/>
      <c r="C80" s="191"/>
      <c r="D80" s="197"/>
      <c r="E80" s="199"/>
      <c r="F80" s="197"/>
      <c r="G80" s="197"/>
      <c r="H80" s="193"/>
      <c r="I80" s="193"/>
      <c r="J80" s="193"/>
      <c r="K80" s="194"/>
      <c r="L80" s="190"/>
      <c r="M80" s="190"/>
    </row>
    <row r="81" spans="1:13" x14ac:dyDescent="0.25">
      <c r="A81" s="195"/>
      <c r="B81" s="196"/>
      <c r="C81" s="193"/>
      <c r="D81" s="193"/>
      <c r="E81" s="200"/>
      <c r="F81" s="193"/>
      <c r="G81" s="193"/>
      <c r="H81" s="193"/>
      <c r="I81" s="193"/>
      <c r="J81" s="193"/>
      <c r="K81" s="194"/>
      <c r="L81" s="190"/>
      <c r="M81" s="190"/>
    </row>
    <row r="82" spans="1:13" x14ac:dyDescent="0.25">
      <c r="A82" s="195"/>
      <c r="B82" s="196"/>
      <c r="C82" s="191"/>
      <c r="D82" s="197"/>
      <c r="E82" s="197"/>
      <c r="F82" s="197"/>
      <c r="G82" s="197"/>
      <c r="H82" s="193"/>
      <c r="I82" s="193"/>
      <c r="J82" s="193"/>
      <c r="K82" s="194"/>
      <c r="L82" s="190"/>
      <c r="M82" s="190"/>
    </row>
    <row r="83" spans="1:13" x14ac:dyDescent="0.25">
      <c r="A83" s="195"/>
      <c r="B83" s="191"/>
      <c r="C83" s="191"/>
      <c r="D83" s="197"/>
      <c r="E83" s="197"/>
      <c r="F83" s="197"/>
      <c r="G83" s="197"/>
      <c r="H83" s="193"/>
      <c r="I83" s="193"/>
      <c r="J83" s="193"/>
      <c r="K83" s="194"/>
      <c r="L83" s="190"/>
      <c r="M83" s="190"/>
    </row>
    <row r="84" spans="1:13" x14ac:dyDescent="0.25">
      <c r="A84" s="195"/>
      <c r="B84" s="196"/>
      <c r="C84" s="191"/>
      <c r="D84" s="197"/>
      <c r="E84" s="197"/>
      <c r="F84" s="197"/>
      <c r="G84" s="197"/>
      <c r="H84" s="193"/>
      <c r="I84" s="193"/>
      <c r="J84" s="193"/>
      <c r="K84" s="194"/>
      <c r="L84" s="190"/>
      <c r="M84" s="190"/>
    </row>
    <row r="85" spans="1:13" x14ac:dyDescent="0.25">
      <c r="A85" s="195"/>
      <c r="B85" s="191"/>
      <c r="C85" s="193"/>
      <c r="D85" s="193"/>
      <c r="E85" s="193"/>
      <c r="F85" s="193"/>
      <c r="G85" s="193"/>
      <c r="H85" s="193"/>
      <c r="I85" s="193"/>
      <c r="J85" s="193"/>
      <c r="K85" s="194"/>
      <c r="L85" s="190"/>
      <c r="M85" s="190"/>
    </row>
    <row r="86" spans="1:13" x14ac:dyDescent="0.25">
      <c r="A86" s="195"/>
      <c r="B86" s="191"/>
      <c r="C86" s="193"/>
      <c r="D86" s="193"/>
      <c r="E86" s="193"/>
      <c r="F86" s="193"/>
      <c r="G86" s="193"/>
      <c r="H86" s="193"/>
      <c r="I86" s="193"/>
      <c r="J86" s="193"/>
      <c r="K86" s="194"/>
      <c r="L86" s="190"/>
      <c r="M86" s="190"/>
    </row>
    <row r="87" spans="1:13" x14ac:dyDescent="0.25">
      <c r="A87" s="195"/>
      <c r="B87" s="191"/>
      <c r="C87" s="193"/>
      <c r="D87" s="193"/>
      <c r="E87" s="193"/>
      <c r="F87" s="193"/>
      <c r="G87" s="193"/>
      <c r="H87" s="193"/>
      <c r="I87" s="193"/>
      <c r="J87" s="193"/>
      <c r="K87" s="194"/>
      <c r="L87" s="190"/>
      <c r="M87" s="190"/>
    </row>
    <row r="88" spans="1:13" x14ac:dyDescent="0.25">
      <c r="A88" s="195"/>
      <c r="B88" s="191"/>
      <c r="C88" s="193"/>
      <c r="D88" s="193"/>
      <c r="E88" s="193"/>
      <c r="F88" s="193"/>
      <c r="G88" s="193"/>
      <c r="H88" s="193"/>
      <c r="I88" s="193"/>
      <c r="J88" s="193"/>
      <c r="K88" s="194"/>
      <c r="L88" s="190"/>
      <c r="M88" s="190"/>
    </row>
    <row r="89" spans="1:13" x14ac:dyDescent="0.25">
      <c r="A89" s="195"/>
      <c r="B89" s="191"/>
      <c r="C89" s="193"/>
      <c r="D89" s="193"/>
      <c r="E89" s="193"/>
      <c r="F89" s="193"/>
      <c r="G89" s="193"/>
      <c r="H89" s="193"/>
      <c r="I89" s="193"/>
      <c r="J89" s="193"/>
      <c r="K89" s="194"/>
      <c r="L89" s="190"/>
      <c r="M89" s="190"/>
    </row>
    <row r="90" spans="1:13" x14ac:dyDescent="0.25">
      <c r="A90" s="195"/>
      <c r="B90" s="191"/>
      <c r="C90" s="193"/>
      <c r="D90" s="193"/>
      <c r="E90" s="193"/>
      <c r="F90" s="193"/>
      <c r="G90" s="193"/>
      <c r="H90" s="193"/>
      <c r="I90" s="193"/>
      <c r="J90" s="193"/>
      <c r="K90" s="194"/>
      <c r="L90" s="190"/>
      <c r="M90" s="190"/>
    </row>
    <row r="91" spans="1:13" x14ac:dyDescent="0.25">
      <c r="A91" s="195"/>
      <c r="B91" s="191"/>
      <c r="C91" s="193"/>
      <c r="D91" s="193"/>
      <c r="E91" s="193"/>
      <c r="F91" s="193"/>
      <c r="G91" s="193"/>
      <c r="H91" s="193"/>
      <c r="I91" s="193"/>
      <c r="J91" s="193"/>
      <c r="K91" s="194"/>
      <c r="L91" s="190"/>
      <c r="M91" s="190"/>
    </row>
    <row r="92" spans="1:13" x14ac:dyDescent="0.25">
      <c r="A92" s="195"/>
      <c r="B92" s="191"/>
      <c r="C92" s="193"/>
      <c r="D92" s="193"/>
      <c r="E92" s="193"/>
      <c r="F92" s="193"/>
      <c r="G92" s="193"/>
      <c r="H92" s="193"/>
      <c r="I92" s="193"/>
      <c r="J92" s="193"/>
      <c r="K92" s="194"/>
      <c r="L92" s="190"/>
      <c r="M92" s="190"/>
    </row>
    <row r="93" spans="1:13" x14ac:dyDescent="0.25">
      <c r="A93" s="195"/>
      <c r="B93" s="191"/>
      <c r="C93" s="193"/>
      <c r="D93" s="193"/>
      <c r="E93" s="193"/>
      <c r="F93" s="193"/>
      <c r="G93" s="193"/>
      <c r="H93" s="193"/>
      <c r="I93" s="193"/>
      <c r="J93" s="193"/>
      <c r="K93" s="194"/>
      <c r="L93" s="190"/>
      <c r="M93" s="190"/>
    </row>
    <row r="94" spans="1:13" x14ac:dyDescent="0.25">
      <c r="A94" s="195"/>
      <c r="B94" s="191"/>
      <c r="C94" s="193"/>
      <c r="D94" s="193"/>
      <c r="E94" s="193"/>
      <c r="F94" s="193"/>
      <c r="G94" s="193"/>
      <c r="H94" s="193"/>
      <c r="I94" s="193"/>
      <c r="J94" s="193"/>
      <c r="K94" s="194"/>
      <c r="L94" s="190"/>
      <c r="M94" s="190"/>
    </row>
    <row r="95" spans="1:13" x14ac:dyDescent="0.25">
      <c r="A95" s="195"/>
      <c r="B95" s="196"/>
      <c r="C95" s="191"/>
      <c r="D95" s="197"/>
      <c r="E95" s="199"/>
      <c r="F95" s="197"/>
      <c r="G95" s="197"/>
      <c r="H95" s="193"/>
      <c r="I95" s="193"/>
      <c r="J95" s="193"/>
      <c r="K95" s="194"/>
      <c r="L95" s="190"/>
      <c r="M95" s="190"/>
    </row>
    <row r="96" spans="1:13" x14ac:dyDescent="0.25">
      <c r="A96" s="195"/>
      <c r="B96" s="196"/>
      <c r="C96" s="193"/>
      <c r="D96" s="193"/>
      <c r="E96" s="200"/>
      <c r="F96" s="193"/>
      <c r="G96" s="193"/>
      <c r="H96" s="193"/>
      <c r="I96" s="193"/>
      <c r="J96" s="193"/>
      <c r="K96" s="194"/>
      <c r="L96" s="190"/>
      <c r="M96" s="190"/>
    </row>
    <row r="97" spans="1:13" x14ac:dyDescent="0.25">
      <c r="A97" s="195"/>
      <c r="B97" s="196"/>
      <c r="C97" s="191"/>
      <c r="D97" s="197"/>
      <c r="E97" s="197"/>
      <c r="F97" s="197"/>
      <c r="G97" s="197"/>
      <c r="H97" s="193"/>
      <c r="I97" s="193"/>
      <c r="J97" s="193"/>
      <c r="K97" s="194"/>
      <c r="L97" s="190"/>
      <c r="M97" s="190"/>
    </row>
    <row r="98" spans="1:13" x14ac:dyDescent="0.25">
      <c r="A98" s="195"/>
      <c r="B98" s="191"/>
      <c r="C98" s="191"/>
      <c r="D98" s="197"/>
      <c r="E98" s="197"/>
      <c r="F98" s="197"/>
      <c r="G98" s="197"/>
      <c r="H98" s="193"/>
      <c r="I98" s="193"/>
      <c r="J98" s="193"/>
      <c r="K98" s="194"/>
      <c r="L98" s="190"/>
      <c r="M98" s="190"/>
    </row>
    <row r="99" spans="1:13" x14ac:dyDescent="0.25">
      <c r="A99" s="195"/>
      <c r="B99" s="196"/>
      <c r="C99" s="191"/>
      <c r="D99" s="197"/>
      <c r="E99" s="197"/>
      <c r="F99" s="197"/>
      <c r="G99" s="197"/>
      <c r="H99" s="193"/>
      <c r="I99" s="193"/>
      <c r="J99" s="193"/>
      <c r="K99" s="194"/>
      <c r="L99" s="190"/>
      <c r="M99" s="190"/>
    </row>
    <row r="100" spans="1:13" x14ac:dyDescent="0.25">
      <c r="A100" s="195"/>
      <c r="B100" s="191"/>
      <c r="C100" s="193"/>
      <c r="D100" s="193"/>
      <c r="E100" s="193"/>
      <c r="F100" s="193"/>
      <c r="G100" s="193"/>
      <c r="H100" s="193"/>
      <c r="I100" s="193"/>
      <c r="J100" s="193"/>
      <c r="K100" s="194"/>
      <c r="L100" s="190"/>
      <c r="M100" s="190"/>
    </row>
    <row r="101" spans="1:13" x14ac:dyDescent="0.25">
      <c r="A101" s="195"/>
      <c r="B101" s="191"/>
      <c r="C101" s="193"/>
      <c r="D101" s="193"/>
      <c r="E101" s="193"/>
      <c r="F101" s="193"/>
      <c r="G101" s="193"/>
      <c r="H101" s="193"/>
      <c r="I101" s="193"/>
      <c r="J101" s="193"/>
      <c r="K101" s="194"/>
      <c r="L101" s="190"/>
      <c r="M101" s="190"/>
    </row>
    <row r="102" spans="1:13" x14ac:dyDescent="0.25">
      <c r="A102" s="195"/>
      <c r="B102" s="191"/>
      <c r="C102" s="193"/>
      <c r="D102" s="193"/>
      <c r="E102" s="193"/>
      <c r="F102" s="193"/>
      <c r="G102" s="193"/>
      <c r="H102" s="193"/>
      <c r="I102" s="193"/>
      <c r="J102" s="193"/>
      <c r="K102" s="194"/>
      <c r="L102" s="190"/>
      <c r="M102" s="190"/>
    </row>
    <row r="103" spans="1:13" x14ac:dyDescent="0.25">
      <c r="A103" s="195"/>
      <c r="B103" s="191"/>
      <c r="C103" s="193"/>
      <c r="D103" s="193"/>
      <c r="E103" s="193"/>
      <c r="F103" s="193"/>
      <c r="G103" s="193"/>
      <c r="H103" s="193"/>
      <c r="I103" s="193"/>
      <c r="J103" s="193"/>
      <c r="K103" s="194"/>
      <c r="L103" s="190"/>
      <c r="M103" s="190"/>
    </row>
    <row r="104" spans="1:13" x14ac:dyDescent="0.25">
      <c r="A104" s="195"/>
      <c r="B104" s="191"/>
      <c r="C104" s="193"/>
      <c r="D104" s="193"/>
      <c r="E104" s="193"/>
      <c r="F104" s="193"/>
      <c r="G104" s="193"/>
      <c r="H104" s="193"/>
      <c r="I104" s="193"/>
      <c r="J104" s="193"/>
      <c r="K104" s="194"/>
      <c r="L104" s="190"/>
      <c r="M104" s="190"/>
    </row>
    <row r="105" spans="1:13" x14ac:dyDescent="0.25">
      <c r="A105" s="195"/>
      <c r="B105" s="191"/>
      <c r="C105" s="193"/>
      <c r="D105" s="193"/>
      <c r="E105" s="193"/>
      <c r="F105" s="193"/>
      <c r="G105" s="193"/>
      <c r="H105" s="193"/>
      <c r="I105" s="193"/>
      <c r="J105" s="193"/>
      <c r="K105" s="194"/>
      <c r="L105" s="190"/>
      <c r="M105" s="190"/>
    </row>
    <row r="106" spans="1:13" x14ac:dyDescent="0.25">
      <c r="A106" s="195"/>
      <c r="B106" s="191"/>
      <c r="C106" s="193"/>
      <c r="D106" s="193"/>
      <c r="E106" s="193"/>
      <c r="F106" s="193"/>
      <c r="G106" s="193"/>
      <c r="H106" s="193"/>
      <c r="I106" s="193"/>
      <c r="J106" s="193"/>
      <c r="K106" s="194"/>
      <c r="L106" s="190"/>
      <c r="M106" s="190"/>
    </row>
    <row r="107" spans="1:13" x14ac:dyDescent="0.25">
      <c r="A107" s="195"/>
      <c r="B107" s="191"/>
      <c r="C107" s="193"/>
      <c r="D107" s="193"/>
      <c r="E107" s="193"/>
      <c r="F107" s="193"/>
      <c r="G107" s="193"/>
      <c r="H107" s="193"/>
      <c r="I107" s="193"/>
      <c r="J107" s="193"/>
      <c r="K107" s="194"/>
      <c r="L107" s="190"/>
      <c r="M107" s="190"/>
    </row>
    <row r="108" spans="1:13" x14ac:dyDescent="0.25">
      <c r="A108" s="195"/>
      <c r="B108" s="191"/>
      <c r="C108" s="193"/>
      <c r="D108" s="193"/>
      <c r="E108" s="193"/>
      <c r="F108" s="193"/>
      <c r="G108" s="193"/>
      <c r="H108" s="193"/>
      <c r="I108" s="193"/>
      <c r="J108" s="193"/>
      <c r="K108" s="194"/>
      <c r="L108" s="190"/>
      <c r="M108" s="190"/>
    </row>
    <row r="109" spans="1:13" x14ac:dyDescent="0.25">
      <c r="A109" s="195"/>
      <c r="B109" s="191"/>
      <c r="C109" s="193"/>
      <c r="D109" s="193"/>
      <c r="E109" s="193"/>
      <c r="F109" s="193"/>
      <c r="G109" s="193"/>
      <c r="H109" s="193"/>
      <c r="I109" s="193"/>
      <c r="J109" s="193"/>
      <c r="K109" s="194"/>
      <c r="L109" s="190"/>
      <c r="M109" s="190"/>
    </row>
    <row r="110" spans="1:13" ht="14.4" thickBot="1" x14ac:dyDescent="0.3">
      <c r="A110" s="195"/>
      <c r="B110" s="191"/>
      <c r="C110" s="193"/>
      <c r="D110" s="193"/>
      <c r="E110" s="193"/>
      <c r="F110" s="193"/>
      <c r="G110" s="193"/>
      <c r="H110" s="193"/>
      <c r="I110" s="193"/>
      <c r="J110" s="193"/>
      <c r="K110" s="194"/>
      <c r="L110" s="190"/>
      <c r="M110" s="190"/>
    </row>
    <row r="111" spans="1:13" x14ac:dyDescent="0.25">
      <c r="A111" s="201" t="s">
        <v>0</v>
      </c>
      <c r="B111" s="280"/>
      <c r="C111" s="280"/>
      <c r="D111" s="280"/>
      <c r="E111" s="280"/>
      <c r="F111" s="280"/>
      <c r="G111" s="280"/>
      <c r="H111" s="280"/>
      <c r="I111" s="280"/>
      <c r="J111" s="280"/>
      <c r="K111" s="202" t="s">
        <v>97</v>
      </c>
      <c r="L111" s="203"/>
      <c r="M111" s="204"/>
    </row>
    <row r="112" spans="1:13" x14ac:dyDescent="0.25">
      <c r="A112" s="205"/>
      <c r="B112" s="206"/>
      <c r="C112" s="193"/>
      <c r="D112" s="193"/>
      <c r="E112" s="193"/>
      <c r="F112" s="193"/>
      <c r="G112" s="193"/>
      <c r="H112" s="193"/>
      <c r="I112" s="193"/>
      <c r="J112" s="193"/>
      <c r="K112" s="207"/>
      <c r="L112" s="208"/>
      <c r="M112" s="190"/>
    </row>
    <row r="113" spans="1:13" x14ac:dyDescent="0.25">
      <c r="A113" s="205"/>
      <c r="B113" s="206"/>
      <c r="C113" s="193"/>
      <c r="D113" s="193"/>
      <c r="E113" s="193"/>
      <c r="F113" s="193"/>
      <c r="G113" s="193"/>
      <c r="H113" s="193"/>
      <c r="I113" s="193"/>
      <c r="J113" s="193"/>
      <c r="K113" s="207"/>
      <c r="L113" s="208"/>
      <c r="M113" s="190"/>
    </row>
    <row r="114" spans="1:13" x14ac:dyDescent="0.25">
      <c r="A114" s="205"/>
      <c r="B114" s="209" t="s">
        <v>98</v>
      </c>
      <c r="C114" s="193"/>
      <c r="D114" s="193"/>
      <c r="E114" s="193"/>
      <c r="F114" s="193"/>
      <c r="G114" s="193"/>
      <c r="H114" s="193"/>
      <c r="I114" s="193"/>
      <c r="J114" s="193"/>
      <c r="K114" s="207"/>
      <c r="L114" s="208"/>
      <c r="M114" s="190"/>
    </row>
    <row r="115" spans="1:13" x14ac:dyDescent="0.25">
      <c r="A115" s="205"/>
      <c r="B115" s="209"/>
      <c r="C115" s="193"/>
      <c r="D115" s="193"/>
      <c r="E115" s="193"/>
      <c r="F115" s="193" t="s">
        <v>394</v>
      </c>
      <c r="G115" s="193"/>
      <c r="H115" s="193"/>
      <c r="I115" s="193"/>
      <c r="J115" s="193"/>
      <c r="K115" s="207"/>
      <c r="L115" s="208"/>
      <c r="M115" s="190"/>
    </row>
    <row r="116" spans="1:13" x14ac:dyDescent="0.25">
      <c r="A116" s="205"/>
      <c r="B116" s="209" t="s">
        <v>95</v>
      </c>
      <c r="C116" s="193"/>
      <c r="D116" s="193"/>
      <c r="E116" s="193"/>
      <c r="F116" s="193"/>
      <c r="G116" s="193" t="s">
        <v>394</v>
      </c>
      <c r="H116" s="193"/>
      <c r="I116" s="193"/>
      <c r="J116" s="193"/>
      <c r="K116" s="207"/>
      <c r="L116" s="208"/>
      <c r="M116" s="190"/>
    </row>
    <row r="117" spans="1:13" x14ac:dyDescent="0.25">
      <c r="A117" s="205"/>
      <c r="B117" s="209"/>
      <c r="C117" s="193"/>
      <c r="D117" s="193"/>
      <c r="E117" s="193"/>
      <c r="F117" s="193"/>
      <c r="G117" s="193"/>
      <c r="H117" s="193"/>
      <c r="I117" s="193"/>
      <c r="J117" s="193"/>
      <c r="K117" s="207"/>
      <c r="L117" s="208"/>
      <c r="M117" s="190"/>
    </row>
    <row r="118" spans="1:13" x14ac:dyDescent="0.25">
      <c r="A118" s="205"/>
      <c r="B118" s="209" t="s">
        <v>99</v>
      </c>
      <c r="C118" s="193"/>
      <c r="D118" s="193"/>
      <c r="E118" s="193"/>
      <c r="F118" s="193"/>
      <c r="G118" s="193"/>
      <c r="H118" s="193"/>
      <c r="I118" s="193"/>
      <c r="J118" s="193"/>
      <c r="K118" s="207"/>
      <c r="L118" s="208"/>
      <c r="M118" s="190"/>
    </row>
    <row r="119" spans="1:13" x14ac:dyDescent="0.25">
      <c r="A119" s="205"/>
      <c r="B119" s="209"/>
      <c r="C119" s="193"/>
      <c r="D119" s="193"/>
      <c r="E119" s="193"/>
      <c r="F119" s="193"/>
      <c r="G119" s="193"/>
      <c r="H119" s="193"/>
      <c r="I119" s="193"/>
      <c r="J119" s="193"/>
      <c r="K119" s="207"/>
      <c r="L119" s="208"/>
      <c r="M119" s="190"/>
    </row>
    <row r="120" spans="1:13" x14ac:dyDescent="0.25">
      <c r="A120" s="205" t="s">
        <v>5</v>
      </c>
      <c r="B120" s="209" t="s">
        <v>100</v>
      </c>
      <c r="C120" s="193"/>
      <c r="D120" s="193"/>
      <c r="E120" s="193"/>
      <c r="F120" s="193"/>
      <c r="G120" s="193"/>
      <c r="H120" s="193"/>
      <c r="I120" s="193"/>
      <c r="J120" s="193"/>
      <c r="K120" s="207"/>
      <c r="L120" s="208"/>
      <c r="M120" s="190"/>
    </row>
    <row r="121" spans="1:13" x14ac:dyDescent="0.25">
      <c r="A121" s="205"/>
      <c r="B121" s="206"/>
      <c r="C121" s="193"/>
      <c r="D121" s="193"/>
      <c r="E121" s="193"/>
      <c r="F121" s="193"/>
      <c r="G121" s="193"/>
      <c r="H121" s="193"/>
      <c r="I121" s="193"/>
      <c r="J121" s="193"/>
      <c r="K121" s="207"/>
      <c r="L121" s="208"/>
      <c r="M121" s="190"/>
    </row>
    <row r="122" spans="1:13" x14ac:dyDescent="0.25">
      <c r="A122" s="205"/>
      <c r="B122" s="206" t="s">
        <v>101</v>
      </c>
      <c r="C122" s="193"/>
      <c r="D122" s="210" t="s">
        <v>102</v>
      </c>
      <c r="E122" s="193"/>
      <c r="F122" s="211"/>
      <c r="G122" s="193"/>
      <c r="H122" s="193"/>
      <c r="I122" s="193"/>
      <c r="J122" s="193"/>
      <c r="K122" s="207"/>
      <c r="L122" s="208"/>
      <c r="M122" s="190"/>
    </row>
    <row r="123" spans="1:13" x14ac:dyDescent="0.25">
      <c r="A123" s="205"/>
      <c r="B123" s="206"/>
      <c r="C123" s="193"/>
      <c r="D123" s="193"/>
      <c r="E123" s="193"/>
      <c r="F123" s="212"/>
      <c r="G123" s="193"/>
      <c r="H123" s="193"/>
      <c r="I123" s="193"/>
      <c r="J123" s="193"/>
      <c r="K123" s="207"/>
      <c r="L123" s="208"/>
      <c r="M123" s="190"/>
    </row>
    <row r="124" spans="1:13" x14ac:dyDescent="0.25">
      <c r="A124" s="205"/>
      <c r="B124" s="206"/>
      <c r="C124" s="193"/>
      <c r="D124" s="193"/>
      <c r="E124" s="193"/>
      <c r="F124" s="213"/>
      <c r="G124" s="193"/>
      <c r="H124" s="193"/>
      <c r="I124" s="193"/>
      <c r="J124" s="193"/>
      <c r="K124" s="207"/>
      <c r="L124" s="208"/>
      <c r="M124" s="190"/>
    </row>
    <row r="125" spans="1:13" x14ac:dyDescent="0.25">
      <c r="A125" s="205"/>
      <c r="B125" s="206"/>
      <c r="C125" s="193"/>
      <c r="D125" s="193"/>
      <c r="E125" s="193"/>
      <c r="F125" s="213"/>
      <c r="G125" s="193"/>
      <c r="H125" s="193"/>
      <c r="I125" s="193"/>
      <c r="J125" s="193"/>
      <c r="K125" s="207"/>
      <c r="L125" s="208"/>
      <c r="M125" s="190"/>
    </row>
    <row r="126" spans="1:13" x14ac:dyDescent="0.25">
      <c r="A126" s="205"/>
      <c r="B126" s="206"/>
      <c r="C126" s="193"/>
      <c r="D126" s="193"/>
      <c r="E126" s="193"/>
      <c r="F126" s="213"/>
      <c r="G126" s="193"/>
      <c r="H126" s="193"/>
      <c r="I126" s="193"/>
      <c r="J126" s="193"/>
      <c r="K126" s="207"/>
      <c r="L126" s="208"/>
      <c r="M126" s="190"/>
    </row>
    <row r="127" spans="1:13" x14ac:dyDescent="0.25">
      <c r="A127" s="205"/>
      <c r="B127" s="206"/>
      <c r="C127" s="193"/>
      <c r="D127" s="193"/>
      <c r="E127" s="193"/>
      <c r="F127" s="213"/>
      <c r="G127" s="193"/>
      <c r="H127" s="193"/>
      <c r="I127" s="193"/>
      <c r="J127" s="193"/>
      <c r="K127" s="207"/>
      <c r="L127" s="208"/>
      <c r="M127" s="190"/>
    </row>
    <row r="128" spans="1:13" x14ac:dyDescent="0.25">
      <c r="A128" s="205"/>
      <c r="B128" s="206" t="s">
        <v>103</v>
      </c>
      <c r="C128" s="193"/>
      <c r="D128" s="193"/>
      <c r="E128" s="193"/>
      <c r="F128" s="213"/>
      <c r="G128" s="193"/>
      <c r="H128" s="193"/>
      <c r="I128" s="193"/>
      <c r="J128" s="193"/>
      <c r="K128" s="207"/>
      <c r="L128" s="208"/>
      <c r="M128" s="190"/>
    </row>
    <row r="129" spans="1:13" x14ac:dyDescent="0.25">
      <c r="A129" s="205"/>
      <c r="B129" s="206" t="s">
        <v>104</v>
      </c>
      <c r="C129" s="193"/>
      <c r="D129" s="193"/>
      <c r="E129" s="193"/>
      <c r="F129" s="214"/>
      <c r="G129" s="193"/>
      <c r="H129" s="193"/>
      <c r="I129" s="193"/>
      <c r="J129" s="193"/>
      <c r="K129" s="207"/>
      <c r="L129" s="208"/>
      <c r="M129" s="190"/>
    </row>
    <row r="130" spans="1:13" x14ac:dyDescent="0.25">
      <c r="A130" s="205"/>
      <c r="B130" s="191" t="s">
        <v>105</v>
      </c>
      <c r="C130" s="193"/>
      <c r="D130" s="193"/>
      <c r="E130" s="193"/>
      <c r="F130" s="193"/>
      <c r="G130" s="193"/>
      <c r="H130" s="193"/>
      <c r="I130" s="193"/>
      <c r="J130" s="193"/>
      <c r="K130" s="207"/>
      <c r="L130" s="208"/>
      <c r="M130" s="190"/>
    </row>
    <row r="131" spans="1:13" x14ac:dyDescent="0.25">
      <c r="A131" s="205"/>
      <c r="B131" s="191"/>
      <c r="C131" s="193"/>
      <c r="D131" s="193"/>
      <c r="E131" s="193"/>
      <c r="F131" s="193"/>
      <c r="G131" s="193"/>
      <c r="H131" s="193"/>
      <c r="I131" s="193"/>
      <c r="J131" s="193"/>
      <c r="K131" s="207"/>
      <c r="L131" s="208"/>
      <c r="M131" s="190"/>
    </row>
    <row r="132" spans="1:13" x14ac:dyDescent="0.25">
      <c r="A132" s="205" t="s">
        <v>6</v>
      </c>
      <c r="B132" s="209" t="s">
        <v>106</v>
      </c>
      <c r="C132" s="193"/>
      <c r="D132" s="193"/>
      <c r="E132" s="193"/>
      <c r="F132" s="193"/>
      <c r="G132" s="193"/>
      <c r="H132" s="193"/>
      <c r="I132" s="193"/>
      <c r="J132" s="193"/>
      <c r="K132" s="207"/>
      <c r="L132" s="208"/>
      <c r="M132" s="190"/>
    </row>
    <row r="133" spans="1:13" x14ac:dyDescent="0.25">
      <c r="A133" s="205"/>
      <c r="B133" s="206"/>
      <c r="C133" s="193"/>
      <c r="D133" s="193"/>
      <c r="E133" s="193"/>
      <c r="F133" s="193"/>
      <c r="G133" s="193"/>
      <c r="H133" s="193"/>
      <c r="I133" s="193"/>
      <c r="J133" s="193"/>
      <c r="K133" s="207"/>
      <c r="L133" s="208"/>
      <c r="M133" s="190"/>
    </row>
    <row r="134" spans="1:13" x14ac:dyDescent="0.25">
      <c r="A134" s="205"/>
      <c r="B134" s="206" t="s">
        <v>512</v>
      </c>
      <c r="C134" s="193"/>
      <c r="D134" s="210"/>
      <c r="E134" s="210"/>
      <c r="F134" s="210"/>
      <c r="G134" s="193"/>
      <c r="H134" s="193"/>
      <c r="I134" s="193"/>
      <c r="J134" s="193"/>
      <c r="K134" s="215"/>
      <c r="L134" s="208"/>
      <c r="M134" s="190"/>
    </row>
    <row r="135" spans="1:13" x14ac:dyDescent="0.25">
      <c r="A135" s="205"/>
      <c r="B135" s="206"/>
      <c r="C135" s="193"/>
      <c r="D135" s="193"/>
      <c r="E135" s="193"/>
      <c r="F135" s="193"/>
      <c r="G135" s="193"/>
      <c r="H135" s="193"/>
      <c r="I135" s="193"/>
      <c r="J135" s="193"/>
      <c r="K135" s="215"/>
      <c r="L135" s="208"/>
      <c r="M135" s="190"/>
    </row>
    <row r="136" spans="1:13" x14ac:dyDescent="0.25">
      <c r="A136" s="205"/>
      <c r="B136" s="206" t="s">
        <v>107</v>
      </c>
      <c r="C136" s="193"/>
      <c r="D136" s="193"/>
      <c r="E136" s="193"/>
      <c r="F136" s="197"/>
      <c r="G136" s="193"/>
      <c r="H136" s="193"/>
      <c r="I136" s="193"/>
      <c r="J136" s="193"/>
      <c r="K136" s="215"/>
      <c r="L136" s="208"/>
      <c r="M136" s="190"/>
    </row>
    <row r="137" spans="1:13" x14ac:dyDescent="0.25">
      <c r="A137" s="205"/>
      <c r="B137" s="206" t="s">
        <v>108</v>
      </c>
      <c r="C137" s="193"/>
      <c r="D137" s="193"/>
      <c r="E137" s="193"/>
      <c r="F137" s="197"/>
      <c r="G137" s="193"/>
      <c r="H137" s="193"/>
      <c r="I137" s="193"/>
      <c r="J137" s="193"/>
      <c r="K137" s="215"/>
      <c r="L137" s="208"/>
      <c r="M137" s="190"/>
    </row>
    <row r="138" spans="1:13" x14ac:dyDescent="0.25">
      <c r="A138" s="205"/>
      <c r="B138" s="206"/>
      <c r="C138" s="193"/>
      <c r="D138" s="193"/>
      <c r="E138" s="193"/>
      <c r="F138" s="193"/>
      <c r="G138" s="193"/>
      <c r="H138" s="193"/>
      <c r="I138" s="193"/>
      <c r="J138" s="193"/>
      <c r="K138" s="215"/>
      <c r="L138" s="208"/>
      <c r="M138" s="190"/>
    </row>
    <row r="139" spans="1:13" x14ac:dyDescent="0.25">
      <c r="A139" s="205"/>
      <c r="B139" s="206" t="s">
        <v>109</v>
      </c>
      <c r="C139" s="193"/>
      <c r="D139" s="193"/>
      <c r="E139" s="193"/>
      <c r="F139" s="193"/>
      <c r="G139" s="193"/>
      <c r="H139" s="193"/>
      <c r="I139" s="193"/>
      <c r="J139" s="193"/>
      <c r="K139" s="215"/>
      <c r="L139" s="208"/>
      <c r="M139" s="190"/>
    </row>
    <row r="140" spans="1:13" x14ac:dyDescent="0.25">
      <c r="A140" s="205"/>
      <c r="B140" s="206" t="s">
        <v>110</v>
      </c>
      <c r="C140" s="193"/>
      <c r="D140" s="193"/>
      <c r="E140" s="193"/>
      <c r="F140" s="193"/>
      <c r="G140" s="193"/>
      <c r="H140" s="193"/>
      <c r="I140" s="193"/>
      <c r="J140" s="193"/>
      <c r="K140" s="215"/>
      <c r="L140" s="208"/>
      <c r="M140" s="190"/>
    </row>
    <row r="141" spans="1:13" x14ac:dyDescent="0.25">
      <c r="A141" s="205" t="s">
        <v>92</v>
      </c>
      <c r="B141" s="206"/>
      <c r="C141" s="193"/>
      <c r="D141" s="193"/>
      <c r="E141" s="193"/>
      <c r="F141" s="193"/>
      <c r="G141" s="193"/>
      <c r="H141" s="193"/>
      <c r="I141" s="193"/>
      <c r="J141" s="193"/>
      <c r="K141" s="215"/>
      <c r="L141" s="208"/>
      <c r="M141" s="190"/>
    </row>
    <row r="142" spans="1:13" x14ac:dyDescent="0.25">
      <c r="A142" s="205" t="s">
        <v>92</v>
      </c>
      <c r="B142" s="206" t="s">
        <v>111</v>
      </c>
      <c r="C142" s="193"/>
      <c r="D142" s="193"/>
      <c r="E142" s="193"/>
      <c r="F142" s="193"/>
      <c r="G142" s="193"/>
      <c r="H142" s="193"/>
      <c r="I142" s="193"/>
      <c r="J142" s="193"/>
      <c r="K142" s="215"/>
      <c r="L142" s="208"/>
      <c r="M142" s="190"/>
    </row>
    <row r="143" spans="1:13" x14ac:dyDescent="0.25">
      <c r="A143" s="205"/>
      <c r="B143" s="206" t="s">
        <v>112</v>
      </c>
      <c r="C143" s="193"/>
      <c r="D143" s="193"/>
      <c r="E143" s="193"/>
      <c r="F143" s="193"/>
      <c r="G143" s="193"/>
      <c r="H143" s="193"/>
      <c r="I143" s="193"/>
      <c r="J143" s="193"/>
      <c r="K143" s="215"/>
      <c r="L143" s="208"/>
      <c r="M143" s="190"/>
    </row>
    <row r="144" spans="1:13" x14ac:dyDescent="0.25">
      <c r="A144" s="205"/>
      <c r="B144" s="206" t="s">
        <v>113</v>
      </c>
      <c r="C144" s="193"/>
      <c r="D144" s="193"/>
      <c r="E144" s="193"/>
      <c r="F144" s="193"/>
      <c r="G144" s="193"/>
      <c r="H144" s="193"/>
      <c r="I144" s="193"/>
      <c r="J144" s="193"/>
      <c r="K144" s="215"/>
      <c r="L144" s="208"/>
      <c r="M144" s="190"/>
    </row>
    <row r="145" spans="1:13" x14ac:dyDescent="0.25">
      <c r="A145" s="205"/>
      <c r="B145" s="206" t="s">
        <v>114</v>
      </c>
      <c r="C145" s="193"/>
      <c r="D145" s="193"/>
      <c r="E145" s="193"/>
      <c r="F145" s="193"/>
      <c r="G145" s="193"/>
      <c r="H145" s="193"/>
      <c r="I145" s="193"/>
      <c r="J145" s="193"/>
      <c r="K145" s="215"/>
      <c r="L145" s="208"/>
      <c r="M145" s="190"/>
    </row>
    <row r="146" spans="1:13" x14ac:dyDescent="0.25">
      <c r="A146" s="205"/>
      <c r="B146" s="206"/>
      <c r="C146" s="193"/>
      <c r="D146" s="193"/>
      <c r="E146" s="193"/>
      <c r="F146" s="193"/>
      <c r="G146" s="193"/>
      <c r="H146" s="193"/>
      <c r="I146" s="193"/>
      <c r="J146" s="193"/>
      <c r="K146" s="215"/>
      <c r="L146" s="208"/>
      <c r="M146" s="190"/>
    </row>
    <row r="147" spans="1:13" x14ac:dyDescent="0.25">
      <c r="A147" s="205"/>
      <c r="B147" s="206" t="s">
        <v>115</v>
      </c>
      <c r="C147" s="193"/>
      <c r="D147" s="193"/>
      <c r="E147" s="193"/>
      <c r="F147" s="193"/>
      <c r="G147" s="193"/>
      <c r="H147" s="193"/>
      <c r="I147" s="193"/>
      <c r="J147" s="193"/>
      <c r="K147" s="215"/>
      <c r="L147" s="208"/>
      <c r="M147" s="190"/>
    </row>
    <row r="148" spans="1:13" x14ac:dyDescent="0.25">
      <c r="A148" s="205"/>
      <c r="B148" s="206" t="s">
        <v>116</v>
      </c>
      <c r="C148" s="193"/>
      <c r="D148" s="193"/>
      <c r="E148" s="193"/>
      <c r="F148" s="193"/>
      <c r="G148" s="193"/>
      <c r="H148" s="193"/>
      <c r="I148" s="193"/>
      <c r="J148" s="193"/>
      <c r="K148" s="215"/>
      <c r="L148" s="208"/>
      <c r="M148" s="190"/>
    </row>
    <row r="149" spans="1:13" x14ac:dyDescent="0.25">
      <c r="A149" s="205"/>
      <c r="B149" s="206"/>
      <c r="C149" s="193"/>
      <c r="D149" s="193"/>
      <c r="E149" s="193"/>
      <c r="F149" s="193"/>
      <c r="G149" s="193"/>
      <c r="H149" s="193"/>
      <c r="I149" s="193"/>
      <c r="J149" s="193"/>
      <c r="K149" s="215"/>
      <c r="L149" s="208"/>
      <c r="M149" s="190"/>
    </row>
    <row r="150" spans="1:13" x14ac:dyDescent="0.25">
      <c r="A150" s="205"/>
      <c r="B150" s="206" t="s">
        <v>117</v>
      </c>
      <c r="C150" s="193"/>
      <c r="D150" s="193"/>
      <c r="E150" s="193"/>
      <c r="F150" s="193"/>
      <c r="G150" s="193"/>
      <c r="H150" s="193"/>
      <c r="I150" s="193"/>
      <c r="J150" s="193"/>
      <c r="K150" s="215"/>
      <c r="L150" s="208"/>
      <c r="M150" s="190"/>
    </row>
    <row r="151" spans="1:13" x14ac:dyDescent="0.25">
      <c r="A151" s="205"/>
      <c r="B151" s="206" t="s">
        <v>118</v>
      </c>
      <c r="C151" s="193"/>
      <c r="D151" s="193"/>
      <c r="E151" s="193"/>
      <c r="F151" s="193"/>
      <c r="G151" s="193"/>
      <c r="H151" s="193"/>
      <c r="I151" s="193"/>
      <c r="J151" s="193"/>
      <c r="K151" s="215"/>
      <c r="L151" s="208"/>
      <c r="M151" s="190"/>
    </row>
    <row r="152" spans="1:13" x14ac:dyDescent="0.25">
      <c r="A152" s="205"/>
      <c r="B152" s="206" t="s">
        <v>119</v>
      </c>
      <c r="C152" s="193"/>
      <c r="D152" s="193"/>
      <c r="E152" s="193"/>
      <c r="F152" s="193"/>
      <c r="G152" s="193"/>
      <c r="H152" s="193"/>
      <c r="I152" s="193"/>
      <c r="J152" s="193"/>
      <c r="K152" s="215"/>
      <c r="L152" s="208"/>
      <c r="M152" s="190"/>
    </row>
    <row r="153" spans="1:13" x14ac:dyDescent="0.25">
      <c r="A153" s="205"/>
      <c r="B153" s="206" t="s">
        <v>120</v>
      </c>
      <c r="C153" s="193"/>
      <c r="D153" s="193"/>
      <c r="E153" s="193"/>
      <c r="F153" s="193"/>
      <c r="G153" s="193"/>
      <c r="H153" s="193"/>
      <c r="I153" s="193"/>
      <c r="J153" s="193"/>
      <c r="K153" s="215"/>
      <c r="L153" s="208"/>
      <c r="M153" s="190"/>
    </row>
    <row r="154" spans="1:13" x14ac:dyDescent="0.25">
      <c r="A154" s="205"/>
      <c r="B154" s="206"/>
      <c r="C154" s="193"/>
      <c r="D154" s="193"/>
      <c r="E154" s="193"/>
      <c r="F154" s="193"/>
      <c r="G154" s="193"/>
      <c r="H154" s="193"/>
      <c r="I154" s="193"/>
      <c r="J154" s="193"/>
      <c r="K154" s="215">
        <v>0</v>
      </c>
      <c r="L154" s="208"/>
      <c r="M154" s="190"/>
    </row>
    <row r="155" spans="1:13" x14ac:dyDescent="0.25">
      <c r="A155" s="205"/>
      <c r="B155" s="206"/>
      <c r="C155" s="193"/>
      <c r="D155" s="193"/>
      <c r="E155" s="193"/>
      <c r="F155" s="193"/>
      <c r="G155" s="193"/>
      <c r="H155" s="193"/>
      <c r="I155" s="193"/>
      <c r="J155" s="193"/>
      <c r="K155" s="215"/>
      <c r="L155" s="208"/>
      <c r="M155" s="190"/>
    </row>
    <row r="156" spans="1:13" x14ac:dyDescent="0.25">
      <c r="A156" s="205"/>
      <c r="B156" s="206"/>
      <c r="C156" s="193"/>
      <c r="D156" s="193"/>
      <c r="E156" s="193"/>
      <c r="F156" s="193"/>
      <c r="G156" s="193"/>
      <c r="H156" s="193"/>
      <c r="I156" s="193"/>
      <c r="J156" s="193"/>
      <c r="K156" s="215"/>
      <c r="L156" s="208"/>
      <c r="M156" s="190"/>
    </row>
    <row r="157" spans="1:13" x14ac:dyDescent="0.25">
      <c r="A157" s="205"/>
      <c r="B157" s="206"/>
      <c r="C157" s="193"/>
      <c r="D157" s="193"/>
      <c r="E157" s="193"/>
      <c r="F157" s="193"/>
      <c r="G157" s="193"/>
      <c r="H157" s="193"/>
      <c r="I157" s="193"/>
      <c r="J157" s="193"/>
      <c r="K157" s="215"/>
      <c r="L157" s="208"/>
      <c r="M157" s="190"/>
    </row>
    <row r="158" spans="1:13" x14ac:dyDescent="0.25">
      <c r="A158" s="205"/>
      <c r="B158" s="206"/>
      <c r="C158" s="193"/>
      <c r="D158" s="193"/>
      <c r="E158" s="193"/>
      <c r="F158" s="193"/>
      <c r="G158" s="193"/>
      <c r="H158" s="193"/>
      <c r="I158" s="193"/>
      <c r="J158" s="193"/>
      <c r="K158" s="215"/>
      <c r="L158" s="208"/>
      <c r="M158" s="190"/>
    </row>
    <row r="159" spans="1:13" x14ac:dyDescent="0.25">
      <c r="A159" s="205"/>
      <c r="B159" s="206"/>
      <c r="C159" s="193"/>
      <c r="D159" s="193"/>
      <c r="E159" s="193"/>
      <c r="F159" s="193"/>
      <c r="G159" s="193"/>
      <c r="H159" s="193"/>
      <c r="I159" s="193"/>
      <c r="J159" s="193"/>
      <c r="K159" s="215"/>
      <c r="L159" s="208"/>
      <c r="M159" s="190"/>
    </row>
    <row r="160" spans="1:13" x14ac:dyDescent="0.25">
      <c r="A160" s="205"/>
      <c r="B160" s="206"/>
      <c r="C160" s="193"/>
      <c r="D160" s="193"/>
      <c r="E160" s="193"/>
      <c r="F160" s="193"/>
      <c r="G160" s="193"/>
      <c r="H160" s="193"/>
      <c r="I160" s="193"/>
      <c r="J160" s="193"/>
      <c r="K160" s="215"/>
      <c r="L160" s="208"/>
      <c r="M160" s="190"/>
    </row>
    <row r="161" spans="1:13" x14ac:dyDescent="0.25">
      <c r="A161" s="205"/>
      <c r="B161" s="206"/>
      <c r="C161" s="193"/>
      <c r="D161" s="193"/>
      <c r="E161" s="193"/>
      <c r="F161" s="193"/>
      <c r="G161" s="193"/>
      <c r="H161" s="193"/>
      <c r="I161" s="193"/>
      <c r="J161" s="193"/>
      <c r="K161" s="215"/>
      <c r="L161" s="208"/>
      <c r="M161" s="190"/>
    </row>
    <row r="162" spans="1:13" ht="14.4" thickBot="1" x14ac:dyDescent="0.3">
      <c r="A162" s="216"/>
      <c r="B162" s="217"/>
      <c r="C162" s="218"/>
      <c r="D162" s="218"/>
      <c r="E162" s="218"/>
      <c r="F162" s="219" t="s">
        <v>121</v>
      </c>
      <c r="G162" s="218"/>
      <c r="H162" s="218"/>
      <c r="I162" s="218"/>
      <c r="J162" s="220" t="s">
        <v>122</v>
      </c>
      <c r="K162" s="264">
        <f>SUM(K154)</f>
        <v>0</v>
      </c>
      <c r="L162" s="203"/>
      <c r="M162" s="204"/>
    </row>
    <row r="163" spans="1:13" x14ac:dyDescent="0.25">
      <c r="A163" s="201" t="s">
        <v>0</v>
      </c>
      <c r="B163" s="280"/>
      <c r="C163" s="280"/>
      <c r="D163" s="280"/>
      <c r="E163" s="280"/>
      <c r="F163" s="280"/>
      <c r="G163" s="280"/>
      <c r="H163" s="280"/>
      <c r="I163" s="280"/>
      <c r="J163" s="280"/>
      <c r="K163" s="202" t="s">
        <v>97</v>
      </c>
      <c r="L163" s="203"/>
      <c r="M163" s="204"/>
    </row>
    <row r="164" spans="1:13" s="190" customFormat="1" x14ac:dyDescent="0.25">
      <c r="A164" s="205"/>
      <c r="B164" s="209"/>
      <c r="C164" s="193"/>
      <c r="D164" s="193"/>
      <c r="E164" s="193"/>
      <c r="F164" s="193"/>
      <c r="G164" s="193"/>
      <c r="H164" s="193"/>
      <c r="I164" s="193"/>
      <c r="J164" s="221"/>
      <c r="K164" s="222"/>
    </row>
    <row r="165" spans="1:13" x14ac:dyDescent="0.25">
      <c r="A165" s="205"/>
      <c r="B165" s="223" t="s">
        <v>393</v>
      </c>
      <c r="C165" s="193"/>
      <c r="D165" s="193"/>
      <c r="E165" s="193"/>
      <c r="F165" s="193"/>
      <c r="G165" s="193"/>
      <c r="H165" s="193"/>
      <c r="I165" s="193"/>
      <c r="J165" s="221"/>
      <c r="K165" s="222"/>
      <c r="L165" s="190"/>
      <c r="M165" s="190"/>
    </row>
    <row r="166" spans="1:13" x14ac:dyDescent="0.25">
      <c r="A166" s="205"/>
      <c r="B166" s="209"/>
      <c r="C166" s="193"/>
      <c r="D166" s="193"/>
      <c r="E166" s="193"/>
      <c r="F166" s="193"/>
      <c r="G166" s="193"/>
      <c r="H166" s="193"/>
      <c r="I166" s="193"/>
      <c r="J166" s="221"/>
      <c r="K166" s="222"/>
      <c r="L166" s="190"/>
      <c r="M166" s="190"/>
    </row>
    <row r="167" spans="1:13" x14ac:dyDescent="0.25">
      <c r="A167" s="205" t="s">
        <v>5</v>
      </c>
      <c r="B167" s="209" t="s">
        <v>123</v>
      </c>
      <c r="C167" s="193"/>
      <c r="D167" s="193"/>
      <c r="E167" s="193"/>
      <c r="F167" s="193"/>
      <c r="G167" s="193"/>
      <c r="H167" s="193"/>
      <c r="I167" s="193"/>
      <c r="J167" s="221"/>
      <c r="K167" s="222"/>
      <c r="L167" s="190"/>
      <c r="M167" s="190"/>
    </row>
    <row r="168" spans="1:13" x14ac:dyDescent="0.25">
      <c r="A168" s="205"/>
      <c r="B168" s="206" t="s">
        <v>124</v>
      </c>
      <c r="C168" s="193"/>
      <c r="D168" s="193"/>
      <c r="E168" s="193"/>
      <c r="F168" s="193"/>
      <c r="G168" s="193"/>
      <c r="H168" s="193"/>
      <c r="I168" s="193"/>
      <c r="J168" s="221"/>
      <c r="K168" s="222"/>
      <c r="L168" s="190"/>
      <c r="M168" s="190"/>
    </row>
    <row r="169" spans="1:13" x14ac:dyDescent="0.25">
      <c r="A169" s="205"/>
      <c r="B169" s="206" t="s">
        <v>125</v>
      </c>
      <c r="C169" s="193"/>
      <c r="D169" s="193"/>
      <c r="E169" s="193"/>
      <c r="F169" s="193"/>
      <c r="G169" s="193"/>
      <c r="H169" s="193"/>
      <c r="I169" s="193"/>
      <c r="J169" s="221"/>
      <c r="K169" s="222"/>
      <c r="L169" s="190"/>
      <c r="M169" s="190"/>
    </row>
    <row r="170" spans="1:13" x14ac:dyDescent="0.25">
      <c r="A170" s="205"/>
      <c r="B170" s="206" t="s">
        <v>126</v>
      </c>
      <c r="C170" s="193"/>
      <c r="D170" s="193"/>
      <c r="E170" s="193"/>
      <c r="F170" s="193"/>
      <c r="G170" s="193"/>
      <c r="H170" s="193"/>
      <c r="I170" s="193"/>
      <c r="J170" s="221"/>
      <c r="K170" s="222"/>
      <c r="L170" s="190"/>
      <c r="M170" s="190"/>
    </row>
    <row r="171" spans="1:13" x14ac:dyDescent="0.25">
      <c r="A171" s="205"/>
      <c r="B171" s="206" t="s">
        <v>127</v>
      </c>
      <c r="C171" s="193"/>
      <c r="D171" s="193"/>
      <c r="E171" s="193"/>
      <c r="F171" s="193"/>
      <c r="G171" s="193"/>
      <c r="H171" s="193"/>
      <c r="I171" s="193"/>
      <c r="J171" s="221"/>
      <c r="K171" s="222"/>
      <c r="L171" s="190"/>
      <c r="M171" s="190"/>
    </row>
    <row r="172" spans="1:13" x14ac:dyDescent="0.25">
      <c r="A172" s="205"/>
      <c r="B172" s="206" t="s">
        <v>128</v>
      </c>
      <c r="C172" s="193"/>
      <c r="D172" s="193"/>
      <c r="E172" s="193"/>
      <c r="F172" s="193"/>
      <c r="G172" s="193"/>
      <c r="H172" s="193"/>
      <c r="I172" s="193"/>
      <c r="J172" s="221"/>
      <c r="K172" s="224"/>
      <c r="L172" s="190"/>
      <c r="M172" s="190"/>
    </row>
    <row r="173" spans="1:13" x14ac:dyDescent="0.25">
      <c r="A173" s="205"/>
      <c r="B173" s="206"/>
      <c r="C173" s="193"/>
      <c r="D173" s="193"/>
      <c r="E173" s="193"/>
      <c r="F173" s="193"/>
      <c r="G173" s="193"/>
      <c r="H173" s="193"/>
      <c r="I173" s="193"/>
      <c r="J173" s="221"/>
      <c r="K173" s="224"/>
      <c r="L173" s="190"/>
      <c r="M173" s="190"/>
    </row>
    <row r="174" spans="1:13" x14ac:dyDescent="0.25">
      <c r="A174" s="205" t="s">
        <v>6</v>
      </c>
      <c r="B174" s="209" t="s">
        <v>129</v>
      </c>
      <c r="C174" s="193"/>
      <c r="D174" s="193"/>
      <c r="E174" s="193"/>
      <c r="F174" s="193"/>
      <c r="G174" s="193"/>
      <c r="H174" s="193"/>
      <c r="I174" s="193"/>
      <c r="J174" s="221"/>
      <c r="K174" s="224"/>
      <c r="L174" s="190"/>
      <c r="M174" s="190"/>
    </row>
    <row r="175" spans="1:13" x14ac:dyDescent="0.25">
      <c r="A175" s="205"/>
      <c r="B175" s="206" t="s">
        <v>130</v>
      </c>
      <c r="C175" s="193"/>
      <c r="D175" s="193"/>
      <c r="E175" s="193"/>
      <c r="F175" s="193"/>
      <c r="G175" s="193"/>
      <c r="H175" s="193"/>
      <c r="I175" s="193"/>
      <c r="J175" s="221"/>
      <c r="K175" s="224"/>
      <c r="L175" s="190"/>
      <c r="M175" s="190"/>
    </row>
    <row r="176" spans="1:13" x14ac:dyDescent="0.25">
      <c r="A176" s="205"/>
      <c r="B176" s="206" t="s">
        <v>131</v>
      </c>
      <c r="C176" s="193"/>
      <c r="D176" s="193"/>
      <c r="E176" s="193"/>
      <c r="F176" s="193"/>
      <c r="G176" s="193"/>
      <c r="H176" s="193"/>
      <c r="I176" s="193"/>
      <c r="J176" s="221"/>
      <c r="K176" s="224"/>
      <c r="L176" s="190"/>
      <c r="M176" s="190"/>
    </row>
    <row r="177" spans="1:13" x14ac:dyDescent="0.25">
      <c r="A177" s="205"/>
      <c r="B177" s="206"/>
      <c r="C177" s="193"/>
      <c r="D177" s="193"/>
      <c r="E177" s="193"/>
      <c r="F177" s="193"/>
      <c r="G177" s="193"/>
      <c r="H177" s="193"/>
      <c r="I177" s="193"/>
      <c r="J177" s="221"/>
      <c r="K177" s="224"/>
      <c r="L177" s="190"/>
      <c r="M177" s="190"/>
    </row>
    <row r="178" spans="1:13" x14ac:dyDescent="0.25">
      <c r="A178" s="205" t="s">
        <v>8</v>
      </c>
      <c r="B178" s="209" t="s">
        <v>132</v>
      </c>
      <c r="C178" s="193"/>
      <c r="D178" s="193"/>
      <c r="E178" s="193"/>
      <c r="F178" s="193"/>
      <c r="G178" s="193"/>
      <c r="H178" s="193"/>
      <c r="I178" s="193"/>
      <c r="J178" s="221"/>
      <c r="K178" s="224"/>
      <c r="L178" s="190"/>
      <c r="M178" s="190"/>
    </row>
    <row r="179" spans="1:13" x14ac:dyDescent="0.25">
      <c r="A179" s="205"/>
      <c r="B179" s="206" t="s">
        <v>133</v>
      </c>
      <c r="C179" s="193"/>
      <c r="D179" s="193"/>
      <c r="E179" s="193"/>
      <c r="F179" s="193"/>
      <c r="G179" s="193"/>
      <c r="H179" s="193"/>
      <c r="I179" s="193"/>
      <c r="J179" s="221"/>
      <c r="K179" s="224"/>
      <c r="L179" s="190"/>
      <c r="M179" s="190"/>
    </row>
    <row r="180" spans="1:13" x14ac:dyDescent="0.25">
      <c r="A180" s="205"/>
      <c r="B180" s="206"/>
      <c r="C180" s="193"/>
      <c r="D180" s="193"/>
      <c r="E180" s="193"/>
      <c r="F180" s="193"/>
      <c r="G180" s="193"/>
      <c r="H180" s="193"/>
      <c r="I180" s="193"/>
      <c r="J180" s="221"/>
      <c r="K180" s="224"/>
      <c r="L180" s="190"/>
      <c r="M180" s="190"/>
    </row>
    <row r="181" spans="1:13" x14ac:dyDescent="0.25">
      <c r="A181" s="205"/>
      <c r="B181" s="206" t="s">
        <v>134</v>
      </c>
      <c r="C181" s="193"/>
      <c r="D181" s="193" t="s">
        <v>135</v>
      </c>
      <c r="E181" s="193"/>
      <c r="F181" s="193"/>
      <c r="G181" s="193"/>
      <c r="H181" s="193"/>
      <c r="I181" s="193"/>
      <c r="J181" s="221"/>
      <c r="K181" s="224"/>
      <c r="L181" s="190"/>
      <c r="M181" s="190"/>
    </row>
    <row r="182" spans="1:13" x14ac:dyDescent="0.25">
      <c r="A182" s="205"/>
      <c r="B182" s="206"/>
      <c r="C182" s="193"/>
      <c r="D182" s="193"/>
      <c r="E182" s="193"/>
      <c r="F182" s="193"/>
      <c r="G182" s="193"/>
      <c r="H182" s="193"/>
      <c r="I182" s="193"/>
      <c r="J182" s="221"/>
      <c r="K182" s="224"/>
      <c r="L182" s="190"/>
      <c r="M182" s="190"/>
    </row>
    <row r="183" spans="1:13" x14ac:dyDescent="0.25">
      <c r="A183" s="205" t="s">
        <v>136</v>
      </c>
      <c r="B183" s="206" t="s">
        <v>137</v>
      </c>
      <c r="C183" s="193"/>
      <c r="D183" s="193" t="s">
        <v>138</v>
      </c>
      <c r="E183" s="193"/>
      <c r="F183" s="193"/>
      <c r="G183" s="193"/>
      <c r="H183" s="193"/>
      <c r="I183" s="193"/>
      <c r="J183" s="221"/>
      <c r="K183" s="224"/>
      <c r="L183" s="190"/>
      <c r="M183" s="190"/>
    </row>
    <row r="184" spans="1:13" x14ac:dyDescent="0.25">
      <c r="A184" s="205"/>
      <c r="B184" s="206"/>
      <c r="C184" s="193"/>
      <c r="D184" s="193" t="s">
        <v>139</v>
      </c>
      <c r="E184" s="193"/>
      <c r="F184" s="193"/>
      <c r="G184" s="193"/>
      <c r="H184" s="193"/>
      <c r="I184" s="193"/>
      <c r="J184" s="221"/>
      <c r="K184" s="224"/>
      <c r="L184" s="190"/>
      <c r="M184" s="190"/>
    </row>
    <row r="185" spans="1:13" x14ac:dyDescent="0.25">
      <c r="A185" s="205" t="s">
        <v>136</v>
      </c>
      <c r="B185" s="206" t="s">
        <v>140</v>
      </c>
      <c r="C185" s="193"/>
      <c r="D185" s="193" t="s">
        <v>141</v>
      </c>
      <c r="E185" s="193"/>
      <c r="F185" s="193"/>
      <c r="G185" s="193"/>
      <c r="H185" s="193"/>
      <c r="I185" s="193"/>
      <c r="J185" s="221"/>
      <c r="K185" s="224"/>
      <c r="L185" s="190"/>
      <c r="M185" s="190"/>
    </row>
    <row r="186" spans="1:13" x14ac:dyDescent="0.25">
      <c r="A186" s="205"/>
      <c r="B186" s="206"/>
      <c r="C186" s="193"/>
      <c r="D186" s="193" t="s">
        <v>142</v>
      </c>
      <c r="E186" s="193"/>
      <c r="F186" s="193"/>
      <c r="G186" s="193"/>
      <c r="H186" s="193"/>
      <c r="I186" s="193"/>
      <c r="J186" s="221"/>
      <c r="K186" s="224"/>
      <c r="L186" s="190"/>
      <c r="M186" s="190"/>
    </row>
    <row r="187" spans="1:13" x14ac:dyDescent="0.25">
      <c r="A187" s="205"/>
      <c r="B187" s="206"/>
      <c r="C187" s="193"/>
      <c r="D187" s="193" t="s">
        <v>143</v>
      </c>
      <c r="E187" s="193"/>
      <c r="F187" s="193"/>
      <c r="G187" s="193"/>
      <c r="H187" s="193"/>
      <c r="I187" s="193"/>
      <c r="J187" s="221"/>
      <c r="K187" s="224"/>
      <c r="L187" s="190"/>
      <c r="M187" s="190"/>
    </row>
    <row r="188" spans="1:13" x14ac:dyDescent="0.25">
      <c r="A188" s="205"/>
      <c r="B188" s="206" t="s">
        <v>144</v>
      </c>
      <c r="C188" s="193"/>
      <c r="D188" s="193" t="s">
        <v>145</v>
      </c>
      <c r="E188" s="193"/>
      <c r="F188" s="193"/>
      <c r="G188" s="193"/>
      <c r="H188" s="193"/>
      <c r="I188" s="193"/>
      <c r="J188" s="221"/>
      <c r="K188" s="224"/>
      <c r="L188" s="190"/>
      <c r="M188" s="190"/>
    </row>
    <row r="189" spans="1:13" x14ac:dyDescent="0.25">
      <c r="A189" s="205" t="s">
        <v>136</v>
      </c>
      <c r="B189" s="206" t="s">
        <v>146</v>
      </c>
      <c r="C189" s="193"/>
      <c r="D189" s="193" t="s">
        <v>147</v>
      </c>
      <c r="E189" s="193"/>
      <c r="F189" s="193"/>
      <c r="G189" s="193"/>
      <c r="H189" s="193"/>
      <c r="I189" s="193"/>
      <c r="J189" s="221"/>
      <c r="K189" s="224"/>
      <c r="L189" s="190"/>
      <c r="M189" s="190"/>
    </row>
    <row r="190" spans="1:13" x14ac:dyDescent="0.25">
      <c r="A190" s="205" t="s">
        <v>136</v>
      </c>
      <c r="B190" s="206" t="s">
        <v>148</v>
      </c>
      <c r="C190" s="193"/>
      <c r="D190" s="193" t="s">
        <v>149</v>
      </c>
      <c r="E190" s="193"/>
      <c r="F190" s="193"/>
      <c r="G190" s="193"/>
      <c r="H190" s="193"/>
      <c r="I190" s="193"/>
      <c r="J190" s="221"/>
      <c r="K190" s="224"/>
      <c r="L190" s="190"/>
      <c r="M190" s="190"/>
    </row>
    <row r="191" spans="1:13" x14ac:dyDescent="0.25">
      <c r="A191" s="205" t="s">
        <v>136</v>
      </c>
      <c r="B191" s="206" t="s">
        <v>150</v>
      </c>
      <c r="C191" s="193"/>
      <c r="D191" s="193" t="s">
        <v>151</v>
      </c>
      <c r="E191" s="193"/>
      <c r="F191" s="193"/>
      <c r="G191" s="193"/>
      <c r="H191" s="193"/>
      <c r="I191" s="193"/>
      <c r="J191" s="221"/>
      <c r="K191" s="224"/>
      <c r="L191" s="190"/>
      <c r="M191" s="190"/>
    </row>
    <row r="192" spans="1:13" x14ac:dyDescent="0.25">
      <c r="A192" s="205" t="s">
        <v>136</v>
      </c>
      <c r="B192" s="206" t="s">
        <v>152</v>
      </c>
      <c r="C192" s="193"/>
      <c r="D192" s="193" t="s">
        <v>153</v>
      </c>
      <c r="E192" s="193"/>
      <c r="F192" s="193"/>
      <c r="G192" s="193"/>
      <c r="H192" s="193"/>
      <c r="I192" s="193"/>
      <c r="J192" s="221"/>
      <c r="K192" s="224"/>
      <c r="L192" s="190"/>
      <c r="M192" s="190"/>
    </row>
    <row r="193" spans="1:13" x14ac:dyDescent="0.25">
      <c r="A193" s="205" t="s">
        <v>136</v>
      </c>
      <c r="B193" s="206" t="s">
        <v>154</v>
      </c>
      <c r="C193" s="193"/>
      <c r="D193" s="193" t="s">
        <v>155</v>
      </c>
      <c r="E193" s="193"/>
      <c r="F193" s="193"/>
      <c r="G193" s="193"/>
      <c r="H193" s="193"/>
      <c r="I193" s="193"/>
      <c r="J193" s="221"/>
      <c r="K193" s="224"/>
      <c r="L193" s="190"/>
      <c r="M193" s="190"/>
    </row>
    <row r="194" spans="1:13" x14ac:dyDescent="0.25">
      <c r="A194" s="205" t="s">
        <v>136</v>
      </c>
      <c r="B194" s="206" t="s">
        <v>156</v>
      </c>
      <c r="C194" s="193"/>
      <c r="D194" s="193" t="s">
        <v>157</v>
      </c>
      <c r="E194" s="193"/>
      <c r="F194" s="193"/>
      <c r="G194" s="193"/>
      <c r="H194" s="193"/>
      <c r="I194" s="193"/>
      <c r="J194" s="221"/>
      <c r="K194" s="224"/>
      <c r="L194" s="190"/>
      <c r="M194" s="190"/>
    </row>
    <row r="195" spans="1:13" x14ac:dyDescent="0.25">
      <c r="A195" s="205" t="s">
        <v>136</v>
      </c>
      <c r="B195" s="206" t="s">
        <v>158</v>
      </c>
      <c r="C195" s="193"/>
      <c r="D195" s="193" t="s">
        <v>159</v>
      </c>
      <c r="E195" s="193"/>
      <c r="F195" s="193"/>
      <c r="G195" s="193"/>
      <c r="H195" s="193"/>
      <c r="I195" s="193"/>
      <c r="J195" s="221"/>
      <c r="K195" s="224"/>
      <c r="L195" s="190"/>
      <c r="M195" s="190"/>
    </row>
    <row r="196" spans="1:13" x14ac:dyDescent="0.25">
      <c r="A196" s="205"/>
      <c r="B196" s="206"/>
      <c r="C196" s="193"/>
      <c r="D196" s="193"/>
      <c r="E196" s="193"/>
      <c r="F196" s="193"/>
      <c r="G196" s="193"/>
      <c r="H196" s="193"/>
      <c r="I196" s="193"/>
      <c r="J196" s="221"/>
      <c r="K196" s="224"/>
      <c r="L196" s="190"/>
      <c r="M196" s="190"/>
    </row>
    <row r="197" spans="1:13" x14ac:dyDescent="0.25">
      <c r="A197" s="205" t="s">
        <v>10</v>
      </c>
      <c r="B197" s="209" t="s">
        <v>160</v>
      </c>
      <c r="C197" s="193"/>
      <c r="D197" s="193"/>
      <c r="E197" s="193"/>
      <c r="F197" s="193"/>
      <c r="G197" s="193"/>
      <c r="H197" s="193"/>
      <c r="I197" s="193"/>
      <c r="J197" s="221"/>
      <c r="K197" s="224"/>
      <c r="L197" s="190"/>
      <c r="M197" s="190"/>
    </row>
    <row r="198" spans="1:13" x14ac:dyDescent="0.25">
      <c r="A198" s="205"/>
      <c r="B198" s="206" t="s">
        <v>161</v>
      </c>
      <c r="C198" s="193"/>
      <c r="D198" s="193"/>
      <c r="E198" s="193"/>
      <c r="F198" s="193"/>
      <c r="G198" s="193"/>
      <c r="H198" s="193"/>
      <c r="I198" s="193"/>
      <c r="J198" s="221"/>
      <c r="K198" s="224"/>
      <c r="L198" s="190"/>
      <c r="M198" s="190"/>
    </row>
    <row r="199" spans="1:13" x14ac:dyDescent="0.25">
      <c r="A199" s="205"/>
      <c r="B199" s="206" t="s">
        <v>162</v>
      </c>
      <c r="C199" s="193"/>
      <c r="D199" s="193"/>
      <c r="E199" s="193"/>
      <c r="F199" s="193"/>
      <c r="G199" s="193"/>
      <c r="H199" s="193"/>
      <c r="I199" s="193"/>
      <c r="J199" s="221"/>
      <c r="K199" s="224"/>
      <c r="L199" s="190"/>
      <c r="M199" s="190"/>
    </row>
    <row r="200" spans="1:13" x14ac:dyDescent="0.25">
      <c r="A200" s="205"/>
      <c r="B200" s="206" t="s">
        <v>163</v>
      </c>
      <c r="C200" s="193"/>
      <c r="D200" s="193"/>
      <c r="E200" s="193"/>
      <c r="F200" s="193"/>
      <c r="G200" s="193"/>
      <c r="H200" s="193"/>
      <c r="I200" s="193"/>
      <c r="J200" s="221"/>
      <c r="K200" s="224"/>
      <c r="L200" s="190"/>
      <c r="M200" s="190"/>
    </row>
    <row r="201" spans="1:13" x14ac:dyDescent="0.25">
      <c r="A201" s="205"/>
      <c r="B201" s="206" t="s">
        <v>164</v>
      </c>
      <c r="C201" s="193"/>
      <c r="D201" s="193"/>
      <c r="E201" s="193"/>
      <c r="F201" s="193"/>
      <c r="G201" s="193"/>
      <c r="H201" s="193"/>
      <c r="I201" s="193"/>
      <c r="J201" s="221"/>
      <c r="K201" s="224"/>
      <c r="L201" s="190"/>
      <c r="M201" s="190"/>
    </row>
    <row r="202" spans="1:13" x14ac:dyDescent="0.25">
      <c r="A202" s="205" t="s">
        <v>136</v>
      </c>
      <c r="B202" s="206" t="s">
        <v>165</v>
      </c>
      <c r="C202" s="193"/>
      <c r="D202" s="193"/>
      <c r="E202" s="193"/>
      <c r="F202" s="193"/>
      <c r="G202" s="193"/>
      <c r="H202" s="193"/>
      <c r="I202" s="193"/>
      <c r="J202" s="221"/>
      <c r="K202" s="224"/>
      <c r="L202" s="190"/>
      <c r="M202" s="190"/>
    </row>
    <row r="203" spans="1:13" x14ac:dyDescent="0.25">
      <c r="A203" s="205"/>
      <c r="B203" s="206" t="s">
        <v>166</v>
      </c>
      <c r="C203" s="193"/>
      <c r="D203" s="193"/>
      <c r="E203" s="193"/>
      <c r="F203" s="193"/>
      <c r="G203" s="193"/>
      <c r="H203" s="193"/>
      <c r="I203" s="193"/>
      <c r="J203" s="221"/>
      <c r="K203" s="224"/>
      <c r="L203" s="190"/>
      <c r="M203" s="190"/>
    </row>
    <row r="204" spans="1:13" x14ac:dyDescent="0.25">
      <c r="A204" s="205"/>
      <c r="B204" s="206" t="s">
        <v>167</v>
      </c>
      <c r="C204" s="193"/>
      <c r="D204" s="193"/>
      <c r="E204" s="193"/>
      <c r="F204" s="193"/>
      <c r="G204" s="193"/>
      <c r="H204" s="193"/>
      <c r="I204" s="193"/>
      <c r="J204" s="221"/>
      <c r="K204" s="224"/>
      <c r="L204" s="190"/>
      <c r="M204" s="190"/>
    </row>
    <row r="205" spans="1:13" x14ac:dyDescent="0.25">
      <c r="A205" s="205"/>
      <c r="B205" s="206"/>
      <c r="C205" s="193"/>
      <c r="D205" s="193"/>
      <c r="E205" s="193"/>
      <c r="F205" s="193"/>
      <c r="G205" s="193"/>
      <c r="H205" s="193"/>
      <c r="I205" s="193"/>
      <c r="J205" s="221"/>
      <c r="K205" s="224"/>
      <c r="L205" s="190"/>
      <c r="M205" s="190"/>
    </row>
    <row r="206" spans="1:13" x14ac:dyDescent="0.25">
      <c r="A206" s="205" t="s">
        <v>11</v>
      </c>
      <c r="B206" s="209" t="s">
        <v>168</v>
      </c>
      <c r="C206" s="193"/>
      <c r="D206" s="193"/>
      <c r="E206" s="193"/>
      <c r="F206" s="193"/>
      <c r="G206" s="193"/>
      <c r="H206" s="193"/>
      <c r="I206" s="193"/>
      <c r="J206" s="221"/>
      <c r="K206" s="224"/>
      <c r="L206" s="190"/>
      <c r="M206" s="190"/>
    </row>
    <row r="207" spans="1:13" x14ac:dyDescent="0.25">
      <c r="A207" s="205"/>
      <c r="B207" s="206" t="s">
        <v>169</v>
      </c>
      <c r="C207" s="193"/>
      <c r="D207" s="193"/>
      <c r="E207" s="193"/>
      <c r="F207" s="193"/>
      <c r="G207" s="193"/>
      <c r="H207" s="193"/>
      <c r="I207" s="193"/>
      <c r="J207" s="221"/>
      <c r="K207" s="224"/>
      <c r="L207" s="190"/>
      <c r="M207" s="190"/>
    </row>
    <row r="208" spans="1:13" x14ac:dyDescent="0.25">
      <c r="A208" s="205"/>
      <c r="B208" s="206" t="s">
        <v>170</v>
      </c>
      <c r="C208" s="193"/>
      <c r="D208" s="193"/>
      <c r="E208" s="193"/>
      <c r="F208" s="193"/>
      <c r="G208" s="193"/>
      <c r="H208" s="193"/>
      <c r="I208" s="193"/>
      <c r="J208" s="221"/>
      <c r="K208" s="224"/>
      <c r="L208" s="190"/>
      <c r="M208" s="190"/>
    </row>
    <row r="209" spans="1:13" x14ac:dyDescent="0.25">
      <c r="A209" s="205"/>
      <c r="B209" s="206" t="s">
        <v>171</v>
      </c>
      <c r="C209" s="193"/>
      <c r="D209" s="193"/>
      <c r="E209" s="193"/>
      <c r="F209" s="193"/>
      <c r="G209" s="193"/>
      <c r="H209" s="193"/>
      <c r="I209" s="193"/>
      <c r="J209" s="221"/>
      <c r="K209" s="224"/>
      <c r="L209" s="190"/>
      <c r="M209" s="190"/>
    </row>
    <row r="210" spans="1:13" x14ac:dyDescent="0.25">
      <c r="A210" s="205"/>
      <c r="B210" s="206" t="s">
        <v>172</v>
      </c>
      <c r="C210" s="193"/>
      <c r="D210" s="193"/>
      <c r="E210" s="193"/>
      <c r="F210" s="193"/>
      <c r="G210" s="193"/>
      <c r="H210" s="193"/>
      <c r="I210" s="193"/>
      <c r="J210" s="221"/>
      <c r="K210" s="224"/>
      <c r="L210" s="190"/>
      <c r="M210" s="190"/>
    </row>
    <row r="211" spans="1:13" x14ac:dyDescent="0.25">
      <c r="A211" s="205"/>
      <c r="B211" s="206" t="s">
        <v>173</v>
      </c>
      <c r="C211" s="193"/>
      <c r="D211" s="193"/>
      <c r="E211" s="193"/>
      <c r="F211" s="193"/>
      <c r="G211" s="193"/>
      <c r="H211" s="193"/>
      <c r="I211" s="193"/>
      <c r="J211" s="221"/>
      <c r="K211" s="224"/>
      <c r="L211" s="190"/>
      <c r="M211" s="190"/>
    </row>
    <row r="212" spans="1:13" x14ac:dyDescent="0.25">
      <c r="A212" s="225"/>
      <c r="B212" s="226"/>
      <c r="C212" s="193"/>
      <c r="D212" s="193"/>
      <c r="E212" s="193"/>
      <c r="F212" s="193"/>
      <c r="G212" s="193"/>
      <c r="H212" s="193"/>
      <c r="I212" s="193"/>
      <c r="J212" s="221"/>
      <c r="K212" s="224">
        <v>0</v>
      </c>
      <c r="L212" s="190"/>
      <c r="M212" s="190"/>
    </row>
    <row r="213" spans="1:13" x14ac:dyDescent="0.25">
      <c r="A213" s="225"/>
      <c r="B213" s="226"/>
      <c r="C213" s="193"/>
      <c r="D213" s="193"/>
      <c r="E213" s="193"/>
      <c r="F213" s="193"/>
      <c r="G213" s="193"/>
      <c r="H213" s="193"/>
      <c r="I213" s="193"/>
      <c r="J213" s="221"/>
      <c r="K213" s="224"/>
      <c r="L213" s="190"/>
      <c r="M213" s="190"/>
    </row>
    <row r="214" spans="1:13" x14ac:dyDescent="0.25">
      <c r="A214" s="225"/>
      <c r="B214" s="226"/>
      <c r="C214" s="193"/>
      <c r="D214" s="193"/>
      <c r="E214" s="193"/>
      <c r="F214" s="193"/>
      <c r="G214" s="193"/>
      <c r="H214" s="193"/>
      <c r="I214" s="193"/>
      <c r="J214" s="221"/>
      <c r="K214" s="224"/>
      <c r="L214" s="190"/>
      <c r="M214" s="190"/>
    </row>
    <row r="215" spans="1:13" ht="14.4" thickBot="1" x14ac:dyDescent="0.3">
      <c r="A215" s="216"/>
      <c r="B215" s="227"/>
      <c r="C215" s="218"/>
      <c r="D215" s="218"/>
      <c r="E215" s="218"/>
      <c r="F215" s="219" t="s">
        <v>121</v>
      </c>
      <c r="G215" s="218"/>
      <c r="H215" s="218"/>
      <c r="I215" s="218"/>
      <c r="J215" s="228" t="s">
        <v>122</v>
      </c>
      <c r="K215" s="229">
        <f>SUM(K212)</f>
        <v>0</v>
      </c>
      <c r="L215" s="204"/>
      <c r="M215" s="204"/>
    </row>
    <row r="216" spans="1:13" x14ac:dyDescent="0.25">
      <c r="A216" s="201" t="s">
        <v>0</v>
      </c>
      <c r="B216" s="280"/>
      <c r="C216" s="280"/>
      <c r="D216" s="280"/>
      <c r="E216" s="280"/>
      <c r="F216" s="280"/>
      <c r="G216" s="280"/>
      <c r="H216" s="280"/>
      <c r="I216" s="280"/>
      <c r="J216" s="280"/>
      <c r="K216" s="202" t="s">
        <v>97</v>
      </c>
      <c r="L216" s="203"/>
      <c r="M216" s="204"/>
    </row>
    <row r="217" spans="1:13" x14ac:dyDescent="0.25">
      <c r="A217" s="205" t="s">
        <v>5</v>
      </c>
      <c r="B217" s="209" t="s">
        <v>174</v>
      </c>
      <c r="C217" s="193"/>
      <c r="D217" s="193"/>
      <c r="E217" s="193"/>
      <c r="F217" s="193"/>
      <c r="G217" s="193"/>
      <c r="H217" s="193"/>
      <c r="I217" s="193"/>
      <c r="J217" s="221"/>
      <c r="K217" s="222"/>
      <c r="L217" s="208"/>
      <c r="M217" s="190"/>
    </row>
    <row r="218" spans="1:13" x14ac:dyDescent="0.25">
      <c r="A218" s="205"/>
      <c r="B218" s="209"/>
      <c r="C218" s="193"/>
      <c r="D218" s="193"/>
      <c r="E218" s="193"/>
      <c r="F218" s="193"/>
      <c r="G218" s="193"/>
      <c r="H218" s="193"/>
      <c r="I218" s="193"/>
      <c r="J218" s="221"/>
      <c r="K218" s="222"/>
      <c r="L218" s="208"/>
      <c r="M218" s="190"/>
    </row>
    <row r="219" spans="1:13" x14ac:dyDescent="0.25">
      <c r="A219" s="205"/>
      <c r="B219" s="206" t="s">
        <v>175</v>
      </c>
      <c r="C219" s="193"/>
      <c r="D219" s="193"/>
      <c r="E219" s="193"/>
      <c r="F219" s="193"/>
      <c r="G219" s="193"/>
      <c r="H219" s="193"/>
      <c r="I219" s="193"/>
      <c r="J219" s="221"/>
      <c r="K219" s="222"/>
      <c r="L219" s="208"/>
      <c r="M219" s="190"/>
    </row>
    <row r="220" spans="1:13" x14ac:dyDescent="0.25">
      <c r="A220" s="205"/>
      <c r="B220" s="206" t="s">
        <v>176</v>
      </c>
      <c r="C220" s="193"/>
      <c r="D220" s="193"/>
      <c r="E220" s="193"/>
      <c r="F220" s="193"/>
      <c r="G220" s="193"/>
      <c r="H220" s="193"/>
      <c r="I220" s="193"/>
      <c r="J220" s="221"/>
      <c r="K220" s="222"/>
      <c r="L220" s="208"/>
      <c r="M220" s="190"/>
    </row>
    <row r="221" spans="1:13" x14ac:dyDescent="0.25">
      <c r="A221" s="205"/>
      <c r="B221" s="206" t="s">
        <v>177</v>
      </c>
      <c r="C221" s="193"/>
      <c r="D221" s="193"/>
      <c r="E221" s="193"/>
      <c r="F221" s="193"/>
      <c r="G221" s="193"/>
      <c r="H221" s="193"/>
      <c r="I221" s="193"/>
      <c r="J221" s="221"/>
      <c r="K221" s="222"/>
      <c r="L221" s="208"/>
      <c r="M221" s="190"/>
    </row>
    <row r="222" spans="1:13" x14ac:dyDescent="0.25">
      <c r="A222" s="205"/>
      <c r="B222" s="206" t="s">
        <v>178</v>
      </c>
      <c r="C222" s="193"/>
      <c r="D222" s="193"/>
      <c r="E222" s="193"/>
      <c r="F222" s="193"/>
      <c r="G222" s="193"/>
      <c r="H222" s="193"/>
      <c r="I222" s="193"/>
      <c r="J222" s="221"/>
      <c r="K222" s="222"/>
      <c r="L222" s="208"/>
      <c r="M222" s="190"/>
    </row>
    <row r="223" spans="1:13" x14ac:dyDescent="0.25">
      <c r="A223" s="205"/>
      <c r="B223" s="206"/>
      <c r="C223" s="193"/>
      <c r="D223" s="193"/>
      <c r="E223" s="193"/>
      <c r="F223" s="193"/>
      <c r="G223" s="193"/>
      <c r="H223" s="193"/>
      <c r="I223" s="193"/>
      <c r="J223" s="221"/>
      <c r="K223" s="222"/>
      <c r="L223" s="208"/>
      <c r="M223" s="190"/>
    </row>
    <row r="224" spans="1:13" x14ac:dyDescent="0.25">
      <c r="A224" s="205"/>
      <c r="B224" s="206" t="s">
        <v>179</v>
      </c>
      <c r="C224" s="193"/>
      <c r="D224" s="193"/>
      <c r="E224" s="193"/>
      <c r="F224" s="193"/>
      <c r="G224" s="193"/>
      <c r="H224" s="193"/>
      <c r="I224" s="193"/>
      <c r="J224" s="221"/>
      <c r="K224" s="222"/>
      <c r="L224" s="208"/>
      <c r="M224" s="190"/>
    </row>
    <row r="225" spans="1:13" x14ac:dyDescent="0.25">
      <c r="A225" s="205"/>
      <c r="B225" s="206" t="s">
        <v>180</v>
      </c>
      <c r="C225" s="193"/>
      <c r="D225" s="193"/>
      <c r="E225" s="193"/>
      <c r="F225" s="193"/>
      <c r="G225" s="193"/>
      <c r="H225" s="193"/>
      <c r="I225" s="193"/>
      <c r="J225" s="221"/>
      <c r="K225" s="224"/>
      <c r="L225" s="208"/>
      <c r="M225" s="190"/>
    </row>
    <row r="226" spans="1:13" x14ac:dyDescent="0.25">
      <c r="A226" s="205"/>
      <c r="B226" s="206"/>
      <c r="C226" s="193"/>
      <c r="D226" s="193"/>
      <c r="E226" s="193"/>
      <c r="F226" s="193"/>
      <c r="G226" s="193"/>
      <c r="H226" s="193"/>
      <c r="I226" s="193"/>
      <c r="J226" s="221"/>
      <c r="K226" s="224"/>
      <c r="L226" s="208"/>
      <c r="M226" s="190"/>
    </row>
    <row r="227" spans="1:13" x14ac:dyDescent="0.25">
      <c r="A227" s="205" t="s">
        <v>6</v>
      </c>
      <c r="B227" s="209" t="s">
        <v>181</v>
      </c>
      <c r="C227" s="193"/>
      <c r="D227" s="193"/>
      <c r="E227" s="193"/>
      <c r="F227" s="193"/>
      <c r="G227" s="193"/>
      <c r="H227" s="193"/>
      <c r="I227" s="193"/>
      <c r="J227" s="221"/>
      <c r="K227" s="224"/>
      <c r="L227" s="208"/>
      <c r="M227" s="190"/>
    </row>
    <row r="228" spans="1:13" x14ac:dyDescent="0.25">
      <c r="A228" s="205"/>
      <c r="B228" s="206" t="s">
        <v>182</v>
      </c>
      <c r="C228" s="193"/>
      <c r="D228" s="193"/>
      <c r="E228" s="193"/>
      <c r="F228" s="193"/>
      <c r="G228" s="193"/>
      <c r="H228" s="193"/>
      <c r="I228" s="193"/>
      <c r="J228" s="221"/>
      <c r="K228" s="224"/>
      <c r="L228" s="208"/>
      <c r="M228" s="190"/>
    </row>
    <row r="229" spans="1:13" x14ac:dyDescent="0.25">
      <c r="A229" s="205"/>
      <c r="B229" s="206" t="s">
        <v>183</v>
      </c>
      <c r="C229" s="193"/>
      <c r="D229" s="193"/>
      <c r="E229" s="193"/>
      <c r="F229" s="193"/>
      <c r="G229" s="193"/>
      <c r="H229" s="193"/>
      <c r="I229" s="193"/>
      <c r="J229" s="221"/>
      <c r="K229" s="224"/>
      <c r="L229" s="208"/>
      <c r="M229" s="190"/>
    </row>
    <row r="230" spans="1:13" x14ac:dyDescent="0.25">
      <c r="A230" s="205"/>
      <c r="B230" s="206" t="s">
        <v>184</v>
      </c>
      <c r="C230" s="193"/>
      <c r="D230" s="193"/>
      <c r="E230" s="193"/>
      <c r="F230" s="193"/>
      <c r="G230" s="193"/>
      <c r="H230" s="193"/>
      <c r="I230" s="193"/>
      <c r="J230" s="221"/>
      <c r="K230" s="224"/>
      <c r="L230" s="208"/>
      <c r="M230" s="190"/>
    </row>
    <row r="231" spans="1:13" x14ac:dyDescent="0.25">
      <c r="A231" s="205"/>
      <c r="B231" s="206" t="s">
        <v>185</v>
      </c>
      <c r="C231" s="193"/>
      <c r="D231" s="193"/>
      <c r="E231" s="193"/>
      <c r="F231" s="193"/>
      <c r="G231" s="193"/>
      <c r="H231" s="193"/>
      <c r="I231" s="193"/>
      <c r="J231" s="221"/>
      <c r="K231" s="224"/>
      <c r="L231" s="208"/>
      <c r="M231" s="190"/>
    </row>
    <row r="232" spans="1:13" x14ac:dyDescent="0.25">
      <c r="A232" s="205"/>
      <c r="B232" s="206" t="s">
        <v>186</v>
      </c>
      <c r="C232" s="193"/>
      <c r="D232" s="193"/>
      <c r="E232" s="193"/>
      <c r="F232" s="193"/>
      <c r="G232" s="193"/>
      <c r="H232" s="193"/>
      <c r="I232" s="193"/>
      <c r="J232" s="221"/>
      <c r="K232" s="224"/>
      <c r="L232" s="208"/>
      <c r="M232" s="190"/>
    </row>
    <row r="233" spans="1:13" x14ac:dyDescent="0.25">
      <c r="A233" s="205"/>
      <c r="B233" s="206" t="s">
        <v>187</v>
      </c>
      <c r="C233" s="193"/>
      <c r="D233" s="193"/>
      <c r="E233" s="193"/>
      <c r="F233" s="193"/>
      <c r="G233" s="193"/>
      <c r="H233" s="193"/>
      <c r="I233" s="193"/>
      <c r="J233" s="221"/>
      <c r="K233" s="224"/>
      <c r="L233" s="208"/>
      <c r="M233" s="190"/>
    </row>
    <row r="234" spans="1:13" x14ac:dyDescent="0.25">
      <c r="A234" s="205"/>
      <c r="B234" s="206"/>
      <c r="C234" s="193"/>
      <c r="D234" s="193"/>
      <c r="E234" s="193"/>
      <c r="F234" s="193"/>
      <c r="G234" s="193"/>
      <c r="H234" s="193"/>
      <c r="I234" s="193"/>
      <c r="J234" s="221"/>
      <c r="K234" s="224"/>
      <c r="L234" s="208"/>
      <c r="M234" s="190"/>
    </row>
    <row r="235" spans="1:13" x14ac:dyDescent="0.25">
      <c r="A235" s="205" t="s">
        <v>8</v>
      </c>
      <c r="B235" s="209" t="s">
        <v>188</v>
      </c>
      <c r="C235" s="193"/>
      <c r="D235" s="193"/>
      <c r="E235" s="193"/>
      <c r="F235" s="193"/>
      <c r="G235" s="193"/>
      <c r="H235" s="193"/>
      <c r="I235" s="193"/>
      <c r="J235" s="221"/>
      <c r="K235" s="224"/>
      <c r="L235" s="208"/>
      <c r="M235" s="190"/>
    </row>
    <row r="236" spans="1:13" x14ac:dyDescent="0.25">
      <c r="A236" s="205"/>
      <c r="B236" s="206" t="s">
        <v>189</v>
      </c>
      <c r="C236" s="193"/>
      <c r="D236" s="193"/>
      <c r="E236" s="193"/>
      <c r="F236" s="193"/>
      <c r="G236" s="193"/>
      <c r="H236" s="193"/>
      <c r="I236" s="193"/>
      <c r="J236" s="221"/>
      <c r="K236" s="224"/>
      <c r="L236" s="208"/>
      <c r="M236" s="190"/>
    </row>
    <row r="237" spans="1:13" x14ac:dyDescent="0.25">
      <c r="A237" s="205"/>
      <c r="B237" s="206" t="s">
        <v>190</v>
      </c>
      <c r="C237" s="193"/>
      <c r="D237" s="193"/>
      <c r="E237" s="193"/>
      <c r="F237" s="193"/>
      <c r="G237" s="193"/>
      <c r="H237" s="193"/>
      <c r="I237" s="193"/>
      <c r="J237" s="221"/>
      <c r="K237" s="224"/>
      <c r="L237" s="208"/>
      <c r="M237" s="190"/>
    </row>
    <row r="238" spans="1:13" x14ac:dyDescent="0.25">
      <c r="A238" s="205"/>
      <c r="B238" s="206" t="s">
        <v>191</v>
      </c>
      <c r="C238" s="193"/>
      <c r="D238" s="193"/>
      <c r="E238" s="193"/>
      <c r="F238" s="193"/>
      <c r="G238" s="193"/>
      <c r="H238" s="193"/>
      <c r="I238" s="193"/>
      <c r="J238" s="221"/>
      <c r="K238" s="224"/>
      <c r="L238" s="208"/>
      <c r="M238" s="190"/>
    </row>
    <row r="239" spans="1:13" x14ac:dyDescent="0.25">
      <c r="A239" s="205"/>
      <c r="B239" s="206"/>
      <c r="C239" s="193"/>
      <c r="D239" s="193"/>
      <c r="E239" s="193"/>
      <c r="F239" s="193"/>
      <c r="G239" s="193"/>
      <c r="H239" s="193"/>
      <c r="I239" s="193"/>
      <c r="J239" s="221"/>
      <c r="K239" s="224"/>
      <c r="L239" s="208"/>
      <c r="M239" s="190"/>
    </row>
    <row r="240" spans="1:13" x14ac:dyDescent="0.25">
      <c r="A240" s="205" t="s">
        <v>10</v>
      </c>
      <c r="B240" s="209" t="s">
        <v>192</v>
      </c>
      <c r="C240" s="193"/>
      <c r="D240" s="193"/>
      <c r="E240" s="193"/>
      <c r="F240" s="193"/>
      <c r="G240" s="193"/>
      <c r="H240" s="193"/>
      <c r="I240" s="193"/>
      <c r="J240" s="221"/>
      <c r="K240" s="224"/>
      <c r="L240" s="208"/>
      <c r="M240" s="190"/>
    </row>
    <row r="241" spans="1:13" x14ac:dyDescent="0.25">
      <c r="A241" s="205"/>
      <c r="B241" s="206" t="s">
        <v>193</v>
      </c>
      <c r="C241" s="193"/>
      <c r="D241" s="193"/>
      <c r="E241" s="193"/>
      <c r="F241" s="193"/>
      <c r="G241" s="193"/>
      <c r="H241" s="193"/>
      <c r="I241" s="193"/>
      <c r="J241" s="221"/>
      <c r="K241" s="224"/>
      <c r="L241" s="208"/>
      <c r="M241" s="190"/>
    </row>
    <row r="242" spans="1:13" x14ac:dyDescent="0.25">
      <c r="A242" s="205"/>
      <c r="B242" s="206" t="s">
        <v>194</v>
      </c>
      <c r="C242" s="193"/>
      <c r="D242" s="193"/>
      <c r="E242" s="193"/>
      <c r="F242" s="193"/>
      <c r="G242" s="193"/>
      <c r="H242" s="193"/>
      <c r="I242" s="193"/>
      <c r="J242" s="221"/>
      <c r="K242" s="224"/>
      <c r="L242" s="208"/>
      <c r="M242" s="190"/>
    </row>
    <row r="243" spans="1:13" x14ac:dyDescent="0.25">
      <c r="A243" s="205"/>
      <c r="B243" s="206"/>
      <c r="C243" s="193"/>
      <c r="D243" s="193"/>
      <c r="E243" s="193"/>
      <c r="F243" s="193"/>
      <c r="G243" s="193"/>
      <c r="H243" s="193"/>
      <c r="I243" s="193"/>
      <c r="J243" s="221"/>
      <c r="K243" s="224"/>
      <c r="L243" s="208"/>
      <c r="M243" s="190"/>
    </row>
    <row r="244" spans="1:13" x14ac:dyDescent="0.25">
      <c r="A244" s="205"/>
      <c r="B244" s="206" t="s">
        <v>195</v>
      </c>
      <c r="C244" s="193"/>
      <c r="D244" s="193"/>
      <c r="E244" s="193"/>
      <c r="F244" s="193"/>
      <c r="G244" s="193"/>
      <c r="H244" s="193"/>
      <c r="I244" s="193"/>
      <c r="J244" s="221"/>
      <c r="K244" s="224"/>
      <c r="L244" s="208"/>
      <c r="M244" s="190"/>
    </row>
    <row r="245" spans="1:13" x14ac:dyDescent="0.25">
      <c r="A245" s="205"/>
      <c r="B245" s="206" t="s">
        <v>196</v>
      </c>
      <c r="C245" s="193"/>
      <c r="D245" s="193"/>
      <c r="E245" s="193"/>
      <c r="F245" s="193"/>
      <c r="G245" s="193"/>
      <c r="H245" s="193"/>
      <c r="I245" s="193"/>
      <c r="J245" s="221"/>
      <c r="K245" s="224"/>
      <c r="L245" s="208"/>
      <c r="M245" s="190"/>
    </row>
    <row r="246" spans="1:13" x14ac:dyDescent="0.25">
      <c r="A246" s="205"/>
      <c r="B246" s="206" t="s">
        <v>197</v>
      </c>
      <c r="C246" s="193"/>
      <c r="D246" s="193"/>
      <c r="E246" s="193"/>
      <c r="F246" s="193"/>
      <c r="G246" s="193"/>
      <c r="H246" s="193"/>
      <c r="I246" s="193"/>
      <c r="J246" s="221"/>
      <c r="K246" s="224"/>
      <c r="L246" s="208"/>
      <c r="M246" s="190"/>
    </row>
    <row r="247" spans="1:13" x14ac:dyDescent="0.25">
      <c r="A247" s="205"/>
      <c r="B247" s="206" t="s">
        <v>198</v>
      </c>
      <c r="C247" s="193"/>
      <c r="D247" s="193"/>
      <c r="E247" s="193"/>
      <c r="F247" s="193"/>
      <c r="G247" s="193"/>
      <c r="H247" s="193"/>
      <c r="I247" s="193"/>
      <c r="J247" s="221"/>
      <c r="K247" s="224"/>
      <c r="L247" s="208"/>
      <c r="M247" s="190"/>
    </row>
    <row r="248" spans="1:13" x14ac:dyDescent="0.25">
      <c r="A248" s="205"/>
      <c r="B248" s="206" t="s">
        <v>199</v>
      </c>
      <c r="C248" s="193"/>
      <c r="D248" s="193"/>
      <c r="E248" s="193"/>
      <c r="F248" s="193"/>
      <c r="G248" s="193"/>
      <c r="H248" s="193"/>
      <c r="I248" s="193"/>
      <c r="J248" s="221"/>
      <c r="K248" s="224"/>
      <c r="L248" s="208"/>
      <c r="M248" s="190"/>
    </row>
    <row r="249" spans="1:13" x14ac:dyDescent="0.25">
      <c r="A249" s="205"/>
      <c r="B249" s="206" t="s">
        <v>200</v>
      </c>
      <c r="C249" s="193"/>
      <c r="D249" s="193"/>
      <c r="E249" s="193"/>
      <c r="F249" s="193"/>
      <c r="G249" s="193"/>
      <c r="H249" s="193"/>
      <c r="I249" s="193"/>
      <c r="J249" s="221"/>
      <c r="K249" s="224"/>
      <c r="L249" s="208"/>
      <c r="M249" s="190"/>
    </row>
    <row r="250" spans="1:13" x14ac:dyDescent="0.25">
      <c r="A250" s="205"/>
      <c r="B250" s="206"/>
      <c r="C250" s="193"/>
      <c r="D250" s="193"/>
      <c r="E250" s="193"/>
      <c r="F250" s="193"/>
      <c r="G250" s="193"/>
      <c r="H250" s="193"/>
      <c r="I250" s="193"/>
      <c r="J250" s="221"/>
      <c r="K250" s="224"/>
      <c r="L250" s="208"/>
      <c r="M250" s="190"/>
    </row>
    <row r="251" spans="1:13" x14ac:dyDescent="0.25">
      <c r="A251" s="205" t="s">
        <v>11</v>
      </c>
      <c r="B251" s="209" t="s">
        <v>201</v>
      </c>
      <c r="C251" s="193"/>
      <c r="D251" s="193"/>
      <c r="E251" s="193"/>
      <c r="F251" s="193"/>
      <c r="G251" s="193"/>
      <c r="H251" s="193"/>
      <c r="I251" s="193"/>
      <c r="J251" s="221"/>
      <c r="K251" s="224"/>
      <c r="L251" s="208"/>
      <c r="M251" s="190"/>
    </row>
    <row r="252" spans="1:13" x14ac:dyDescent="0.25">
      <c r="A252" s="205"/>
      <c r="B252" s="206" t="s">
        <v>202</v>
      </c>
      <c r="C252" s="193"/>
      <c r="D252" s="193"/>
      <c r="E252" s="193"/>
      <c r="F252" s="193"/>
      <c r="G252" s="193"/>
      <c r="H252" s="193"/>
      <c r="I252" s="193"/>
      <c r="J252" s="221"/>
      <c r="K252" s="224"/>
      <c r="L252" s="208"/>
      <c r="M252" s="190"/>
    </row>
    <row r="253" spans="1:13" x14ac:dyDescent="0.25">
      <c r="A253" s="205"/>
      <c r="B253" s="206" t="s">
        <v>203</v>
      </c>
      <c r="C253" s="193"/>
      <c r="D253" s="193"/>
      <c r="E253" s="193"/>
      <c r="F253" s="193"/>
      <c r="G253" s="193"/>
      <c r="H253" s="193"/>
      <c r="I253" s="193"/>
      <c r="J253" s="221"/>
      <c r="K253" s="224"/>
      <c r="L253" s="208"/>
      <c r="M253" s="190"/>
    </row>
    <row r="254" spans="1:13" x14ac:dyDescent="0.25">
      <c r="A254" s="205"/>
      <c r="B254" s="206" t="s">
        <v>204</v>
      </c>
      <c r="C254" s="193"/>
      <c r="D254" s="193"/>
      <c r="E254" s="193"/>
      <c r="F254" s="193"/>
      <c r="G254" s="193"/>
      <c r="H254" s="193"/>
      <c r="I254" s="193"/>
      <c r="J254" s="221"/>
      <c r="K254" s="224"/>
      <c r="L254" s="208"/>
      <c r="M254" s="190"/>
    </row>
    <row r="255" spans="1:13" x14ac:dyDescent="0.25">
      <c r="A255" s="205"/>
      <c r="B255" s="206" t="s">
        <v>205</v>
      </c>
      <c r="C255" s="193"/>
      <c r="D255" s="193"/>
      <c r="E255" s="193"/>
      <c r="F255" s="193"/>
      <c r="G255" s="193"/>
      <c r="H255" s="193"/>
      <c r="I255" s="193"/>
      <c r="J255" s="221"/>
      <c r="K255" s="224"/>
      <c r="L255" s="208"/>
      <c r="M255" s="190"/>
    </row>
    <row r="256" spans="1:13" x14ac:dyDescent="0.25">
      <c r="A256" s="205"/>
      <c r="B256" s="206" t="s">
        <v>206</v>
      </c>
      <c r="C256" s="193"/>
      <c r="D256" s="193"/>
      <c r="E256" s="193"/>
      <c r="F256" s="193"/>
      <c r="G256" s="193"/>
      <c r="H256" s="193"/>
      <c r="I256" s="193"/>
      <c r="J256" s="221"/>
      <c r="K256" s="224"/>
      <c r="L256" s="208"/>
      <c r="M256" s="190"/>
    </row>
    <row r="257" spans="1:13" x14ac:dyDescent="0.25">
      <c r="A257" s="205"/>
      <c r="B257" s="206"/>
      <c r="C257" s="193"/>
      <c r="D257" s="193"/>
      <c r="E257" s="193"/>
      <c r="F257" s="193"/>
      <c r="G257" s="193"/>
      <c r="H257" s="193" t="s">
        <v>92</v>
      </c>
      <c r="I257" s="193"/>
      <c r="J257" s="221"/>
      <c r="K257" s="224"/>
      <c r="L257" s="208"/>
      <c r="M257" s="190"/>
    </row>
    <row r="258" spans="1:13" x14ac:dyDescent="0.25">
      <c r="A258" s="205" t="s">
        <v>14</v>
      </c>
      <c r="B258" s="209" t="s">
        <v>207</v>
      </c>
      <c r="C258" s="193"/>
      <c r="D258" s="193"/>
      <c r="E258" s="193"/>
      <c r="F258" s="193"/>
      <c r="G258" s="193"/>
      <c r="H258" s="193"/>
      <c r="I258" s="193"/>
      <c r="J258" s="221"/>
      <c r="K258" s="224"/>
      <c r="L258" s="208"/>
      <c r="M258" s="190"/>
    </row>
    <row r="259" spans="1:13" x14ac:dyDescent="0.25">
      <c r="A259" s="205"/>
      <c r="B259" s="206" t="s">
        <v>208</v>
      </c>
      <c r="C259" s="193"/>
      <c r="D259" s="193"/>
      <c r="E259" s="193"/>
      <c r="F259" s="193"/>
      <c r="G259" s="193"/>
      <c r="H259" s="193"/>
      <c r="I259" s="193"/>
      <c r="J259" s="221"/>
      <c r="K259" s="224"/>
      <c r="L259" s="208"/>
      <c r="M259" s="190"/>
    </row>
    <row r="260" spans="1:13" x14ac:dyDescent="0.25">
      <c r="A260" s="205"/>
      <c r="B260" s="206" t="s">
        <v>209</v>
      </c>
      <c r="C260" s="193"/>
      <c r="D260" s="193"/>
      <c r="E260" s="193"/>
      <c r="F260" s="193"/>
      <c r="G260" s="193"/>
      <c r="H260" s="193"/>
      <c r="I260" s="193"/>
      <c r="J260" s="221"/>
      <c r="K260" s="224"/>
      <c r="L260" s="208"/>
      <c r="M260" s="190"/>
    </row>
    <row r="261" spans="1:13" x14ac:dyDescent="0.25">
      <c r="A261" s="205"/>
      <c r="B261" s="206"/>
      <c r="C261" s="193"/>
      <c r="D261" s="193"/>
      <c r="E261" s="193"/>
      <c r="F261" s="193"/>
      <c r="G261" s="193"/>
      <c r="H261" s="193"/>
      <c r="I261" s="193"/>
      <c r="J261" s="221"/>
      <c r="K261" s="224">
        <v>0</v>
      </c>
      <c r="L261" s="208"/>
      <c r="M261" s="190"/>
    </row>
    <row r="262" spans="1:13" x14ac:dyDescent="0.25">
      <c r="A262" s="205"/>
      <c r="B262" s="206"/>
      <c r="C262" s="193"/>
      <c r="D262" s="193"/>
      <c r="E262" s="193"/>
      <c r="F262" s="193"/>
      <c r="G262" s="193"/>
      <c r="H262" s="193"/>
      <c r="I262" s="193"/>
      <c r="J262" s="221"/>
      <c r="K262" s="224"/>
      <c r="L262" s="208"/>
      <c r="M262" s="190"/>
    </row>
    <row r="263" spans="1:13" x14ac:dyDescent="0.25">
      <c r="A263" s="205"/>
      <c r="B263" s="206"/>
      <c r="C263" s="193"/>
      <c r="D263" s="193"/>
      <c r="E263" s="193"/>
      <c r="F263" s="193"/>
      <c r="G263" s="193"/>
      <c r="H263" s="193"/>
      <c r="I263" s="193"/>
      <c r="J263" s="221"/>
      <c r="K263" s="224"/>
      <c r="L263" s="208"/>
      <c r="M263" s="190"/>
    </row>
    <row r="264" spans="1:13" x14ac:dyDescent="0.25">
      <c r="A264" s="205"/>
      <c r="B264" s="206"/>
      <c r="C264" s="193"/>
      <c r="D264" s="193"/>
      <c r="E264" s="193"/>
      <c r="F264" s="193"/>
      <c r="G264" s="193"/>
      <c r="H264" s="193"/>
      <c r="I264" s="193"/>
      <c r="J264" s="221"/>
      <c r="K264" s="224"/>
      <c r="L264" s="208"/>
      <c r="M264" s="190"/>
    </row>
    <row r="265" spans="1:13" x14ac:dyDescent="0.25">
      <c r="A265" s="205"/>
      <c r="B265" s="206"/>
      <c r="C265" s="193"/>
      <c r="D265" s="193"/>
      <c r="E265" s="193"/>
      <c r="F265" s="193"/>
      <c r="G265" s="193"/>
      <c r="H265" s="193"/>
      <c r="I265" s="193"/>
      <c r="J265" s="221"/>
      <c r="K265" s="224"/>
      <c r="L265" s="208"/>
      <c r="M265" s="190"/>
    </row>
    <row r="266" spans="1:13" x14ac:dyDescent="0.25">
      <c r="A266" s="205"/>
      <c r="B266" s="206"/>
      <c r="C266" s="193"/>
      <c r="D266" s="193"/>
      <c r="E266" s="193"/>
      <c r="F266" s="193"/>
      <c r="G266" s="193"/>
      <c r="H266" s="193"/>
      <c r="I266" s="193"/>
      <c r="J266" s="221"/>
      <c r="K266" s="224"/>
      <c r="L266" s="208"/>
      <c r="M266" s="190"/>
    </row>
    <row r="267" spans="1:13" x14ac:dyDescent="0.25">
      <c r="A267" s="205"/>
      <c r="B267" s="206"/>
      <c r="C267" s="193"/>
      <c r="D267" s="193"/>
      <c r="E267" s="193"/>
      <c r="F267" s="193"/>
      <c r="G267" s="193"/>
      <c r="H267" s="193"/>
      <c r="I267" s="193"/>
      <c r="J267" s="221"/>
      <c r="K267" s="224"/>
      <c r="L267" s="208"/>
      <c r="M267" s="190"/>
    </row>
    <row r="268" spans="1:13" ht="14.4" thickBot="1" x14ac:dyDescent="0.3">
      <c r="A268" s="216"/>
      <c r="B268" s="217"/>
      <c r="C268" s="218"/>
      <c r="D268" s="218"/>
      <c r="E268" s="218"/>
      <c r="F268" s="218"/>
      <c r="G268" s="219" t="s">
        <v>121</v>
      </c>
      <c r="H268" s="218"/>
      <c r="I268" s="219"/>
      <c r="J268" s="228" t="s">
        <v>122</v>
      </c>
      <c r="K268" s="229">
        <f>SUM(K261)</f>
        <v>0</v>
      </c>
      <c r="L268" s="203"/>
      <c r="M268" s="204"/>
    </row>
    <row r="269" spans="1:13" x14ac:dyDescent="0.25">
      <c r="A269" s="201" t="s">
        <v>0</v>
      </c>
      <c r="B269" s="280"/>
      <c r="C269" s="280"/>
      <c r="D269" s="280"/>
      <c r="E269" s="280"/>
      <c r="F269" s="280"/>
      <c r="G269" s="280"/>
      <c r="H269" s="280"/>
      <c r="I269" s="280"/>
      <c r="J269" s="280"/>
      <c r="K269" s="202" t="s">
        <v>97</v>
      </c>
      <c r="L269" s="203"/>
      <c r="M269" s="204"/>
    </row>
    <row r="270" spans="1:13" x14ac:dyDescent="0.25">
      <c r="A270" s="205" t="s">
        <v>5</v>
      </c>
      <c r="B270" s="209" t="s">
        <v>210</v>
      </c>
      <c r="C270" s="193"/>
      <c r="D270" s="193"/>
      <c r="E270" s="193"/>
      <c r="F270" s="193"/>
      <c r="G270" s="193"/>
      <c r="H270" s="193"/>
      <c r="I270" s="193"/>
      <c r="J270" s="221"/>
      <c r="K270" s="222"/>
      <c r="L270" s="208"/>
      <c r="M270" s="190"/>
    </row>
    <row r="271" spans="1:13" x14ac:dyDescent="0.25">
      <c r="A271" s="205"/>
      <c r="B271" s="206"/>
      <c r="C271" s="193"/>
      <c r="D271" s="193"/>
      <c r="E271" s="193"/>
      <c r="F271" s="193"/>
      <c r="G271" s="193"/>
      <c r="H271" s="193"/>
      <c r="I271" s="193"/>
      <c r="J271" s="221"/>
      <c r="K271" s="222"/>
      <c r="L271" s="208"/>
      <c r="M271" s="190"/>
    </row>
    <row r="272" spans="1:13" x14ac:dyDescent="0.25">
      <c r="A272" s="205"/>
      <c r="B272" s="206" t="s">
        <v>211</v>
      </c>
      <c r="C272" s="193"/>
      <c r="D272" s="193"/>
      <c r="E272" s="193"/>
      <c r="F272" s="193"/>
      <c r="G272" s="193"/>
      <c r="H272" s="193"/>
      <c r="I272" s="193"/>
      <c r="J272" s="221"/>
      <c r="K272" s="222"/>
      <c r="L272" s="208"/>
      <c r="M272" s="190"/>
    </row>
    <row r="273" spans="1:13" x14ac:dyDescent="0.25">
      <c r="A273" s="205"/>
      <c r="B273" s="206" t="s">
        <v>212</v>
      </c>
      <c r="C273" s="193"/>
      <c r="D273" s="193"/>
      <c r="E273" s="193"/>
      <c r="F273" s="193"/>
      <c r="G273" s="193"/>
      <c r="H273" s="193"/>
      <c r="I273" s="193"/>
      <c r="J273" s="221"/>
      <c r="K273" s="222"/>
      <c r="L273" s="208"/>
      <c r="M273" s="190"/>
    </row>
    <row r="274" spans="1:13" x14ac:dyDescent="0.25">
      <c r="A274" s="205"/>
      <c r="B274" s="206" t="s">
        <v>213</v>
      </c>
      <c r="C274" s="193"/>
      <c r="D274" s="193"/>
      <c r="E274" s="193"/>
      <c r="F274" s="193"/>
      <c r="G274" s="193"/>
      <c r="H274" s="193"/>
      <c r="I274" s="193"/>
      <c r="J274" s="221"/>
      <c r="K274" s="222"/>
      <c r="L274" s="208"/>
      <c r="M274" s="190"/>
    </row>
    <row r="275" spans="1:13" x14ac:dyDescent="0.25">
      <c r="A275" s="205"/>
      <c r="B275" s="206" t="s">
        <v>214</v>
      </c>
      <c r="C275" s="193"/>
      <c r="D275" s="193"/>
      <c r="E275" s="193"/>
      <c r="F275" s="193"/>
      <c r="G275" s="193"/>
      <c r="H275" s="193"/>
      <c r="I275" s="193"/>
      <c r="J275" s="221"/>
      <c r="K275" s="222"/>
      <c r="L275" s="208"/>
      <c r="M275" s="190"/>
    </row>
    <row r="276" spans="1:13" x14ac:dyDescent="0.25">
      <c r="A276" s="205"/>
      <c r="B276" s="206" t="s">
        <v>215</v>
      </c>
      <c r="C276" s="193"/>
      <c r="D276" s="193"/>
      <c r="E276" s="193"/>
      <c r="F276" s="193"/>
      <c r="G276" s="193"/>
      <c r="H276" s="193"/>
      <c r="I276" s="193"/>
      <c r="J276" s="221"/>
      <c r="K276" s="222"/>
      <c r="L276" s="208"/>
      <c r="M276" s="190"/>
    </row>
    <row r="277" spans="1:13" x14ac:dyDescent="0.25">
      <c r="A277" s="205"/>
      <c r="B277" s="206" t="s">
        <v>216</v>
      </c>
      <c r="C277" s="193"/>
      <c r="D277" s="193"/>
      <c r="E277" s="193"/>
      <c r="F277" s="193"/>
      <c r="G277" s="193"/>
      <c r="H277" s="193"/>
      <c r="I277" s="193"/>
      <c r="J277" s="221"/>
      <c r="K277" s="222"/>
      <c r="L277" s="208"/>
      <c r="M277" s="190"/>
    </row>
    <row r="278" spans="1:13" x14ac:dyDescent="0.25">
      <c r="A278" s="205"/>
      <c r="B278" s="206" t="s">
        <v>217</v>
      </c>
      <c r="C278" s="193"/>
      <c r="D278" s="193"/>
      <c r="E278" s="193"/>
      <c r="F278" s="193"/>
      <c r="G278" s="193"/>
      <c r="H278" s="193"/>
      <c r="I278" s="193"/>
      <c r="J278" s="221"/>
      <c r="K278" s="222"/>
      <c r="L278" s="208"/>
      <c r="M278" s="190"/>
    </row>
    <row r="279" spans="1:13" x14ac:dyDescent="0.25">
      <c r="A279" s="205"/>
      <c r="B279" s="206"/>
      <c r="C279" s="193"/>
      <c r="D279" s="193"/>
      <c r="E279" s="193"/>
      <c r="F279" s="193"/>
      <c r="G279" s="193"/>
      <c r="H279" s="193"/>
      <c r="I279" s="193"/>
      <c r="J279" s="221"/>
      <c r="K279" s="222"/>
      <c r="L279" s="208"/>
      <c r="M279" s="190"/>
    </row>
    <row r="280" spans="1:13" x14ac:dyDescent="0.25">
      <c r="A280" s="205"/>
      <c r="B280" s="206" t="s">
        <v>218</v>
      </c>
      <c r="C280" s="193"/>
      <c r="D280" s="193"/>
      <c r="E280" s="193"/>
      <c r="F280" s="193"/>
      <c r="G280" s="193"/>
      <c r="H280" s="193"/>
      <c r="I280" s="193"/>
      <c r="J280" s="221"/>
      <c r="K280" s="222"/>
      <c r="L280" s="208"/>
      <c r="M280" s="190"/>
    </row>
    <row r="281" spans="1:13" x14ac:dyDescent="0.25">
      <c r="A281" s="205"/>
      <c r="B281" s="206" t="s">
        <v>219</v>
      </c>
      <c r="C281" s="193"/>
      <c r="D281" s="193"/>
      <c r="E281" s="193"/>
      <c r="F281" s="193"/>
      <c r="G281" s="193"/>
      <c r="H281" s="193"/>
      <c r="I281" s="193"/>
      <c r="J281" s="221"/>
      <c r="K281" s="222"/>
      <c r="L281" s="208"/>
      <c r="M281" s="190"/>
    </row>
    <row r="282" spans="1:13" x14ac:dyDescent="0.25">
      <c r="A282" s="205"/>
      <c r="B282" s="206" t="s">
        <v>220</v>
      </c>
      <c r="C282" s="193"/>
      <c r="D282" s="193"/>
      <c r="E282" s="193"/>
      <c r="F282" s="193"/>
      <c r="G282" s="193"/>
      <c r="H282" s="193"/>
      <c r="I282" s="193"/>
      <c r="J282" s="221"/>
      <c r="K282" s="222"/>
      <c r="L282" s="208"/>
      <c r="M282" s="190"/>
    </row>
    <row r="283" spans="1:13" x14ac:dyDescent="0.25">
      <c r="A283" s="205"/>
      <c r="B283" s="206" t="s">
        <v>221</v>
      </c>
      <c r="C283" s="193"/>
      <c r="D283" s="193"/>
      <c r="E283" s="193"/>
      <c r="F283" s="193"/>
      <c r="G283" s="193"/>
      <c r="H283" s="193"/>
      <c r="I283" s="193"/>
      <c r="J283" s="221"/>
      <c r="K283" s="222"/>
      <c r="L283" s="208"/>
      <c r="M283" s="190"/>
    </row>
    <row r="284" spans="1:13" x14ac:dyDescent="0.25">
      <c r="A284" s="205"/>
      <c r="B284" s="206" t="s">
        <v>222</v>
      </c>
      <c r="C284" s="193"/>
      <c r="D284" s="193"/>
      <c r="E284" s="193"/>
      <c r="F284" s="193"/>
      <c r="G284" s="193"/>
      <c r="H284" s="193"/>
      <c r="I284" s="193"/>
      <c r="J284" s="221"/>
      <c r="K284" s="222"/>
      <c r="L284" s="208"/>
      <c r="M284" s="190"/>
    </row>
    <row r="285" spans="1:13" x14ac:dyDescent="0.25">
      <c r="A285" s="205"/>
      <c r="B285" s="206" t="s">
        <v>223</v>
      </c>
      <c r="C285" s="193"/>
      <c r="D285" s="193"/>
      <c r="E285" s="193"/>
      <c r="F285" s="193"/>
      <c r="G285" s="193"/>
      <c r="H285" s="193"/>
      <c r="I285" s="193"/>
      <c r="J285" s="221"/>
      <c r="K285" s="222"/>
      <c r="L285" s="208"/>
      <c r="M285" s="190"/>
    </row>
    <row r="286" spans="1:13" x14ac:dyDescent="0.25">
      <c r="A286" s="205"/>
      <c r="B286" s="206"/>
      <c r="C286" s="193"/>
      <c r="D286" s="193"/>
      <c r="E286" s="193"/>
      <c r="F286" s="193"/>
      <c r="G286" s="193"/>
      <c r="H286" s="193"/>
      <c r="I286" s="193"/>
      <c r="J286" s="221"/>
      <c r="K286" s="222"/>
      <c r="L286" s="208"/>
      <c r="M286" s="190"/>
    </row>
    <row r="287" spans="1:13" x14ac:dyDescent="0.25">
      <c r="A287" s="205"/>
      <c r="B287" s="206" t="s">
        <v>224</v>
      </c>
      <c r="C287" s="193"/>
      <c r="D287" s="193"/>
      <c r="E287" s="193"/>
      <c r="F287" s="193"/>
      <c r="G287" s="193"/>
      <c r="H287" s="193"/>
      <c r="I287" s="193"/>
      <c r="J287" s="221"/>
      <c r="K287" s="222"/>
      <c r="L287" s="208"/>
      <c r="M287" s="190"/>
    </row>
    <row r="288" spans="1:13" x14ac:dyDescent="0.25">
      <c r="A288" s="205"/>
      <c r="B288" s="206" t="s">
        <v>225</v>
      </c>
      <c r="C288" s="193"/>
      <c r="D288" s="193"/>
      <c r="E288" s="193"/>
      <c r="F288" s="193"/>
      <c r="G288" s="193"/>
      <c r="H288" s="193"/>
      <c r="I288" s="193"/>
      <c r="J288" s="221"/>
      <c r="K288" s="222"/>
      <c r="L288" s="208"/>
      <c r="M288" s="190"/>
    </row>
    <row r="289" spans="1:13" x14ac:dyDescent="0.25">
      <c r="A289" s="205"/>
      <c r="B289" s="206" t="s">
        <v>226</v>
      </c>
      <c r="C289" s="193"/>
      <c r="D289" s="193"/>
      <c r="E289" s="193"/>
      <c r="F289" s="193"/>
      <c r="G289" s="193"/>
      <c r="H289" s="193"/>
      <c r="I289" s="193"/>
      <c r="J289" s="221"/>
      <c r="K289" s="222"/>
      <c r="L289" s="208"/>
      <c r="M289" s="190"/>
    </row>
    <row r="290" spans="1:13" x14ac:dyDescent="0.25">
      <c r="A290" s="205"/>
      <c r="B290" s="206"/>
      <c r="C290" s="193"/>
      <c r="D290" s="193"/>
      <c r="E290" s="193"/>
      <c r="F290" s="193"/>
      <c r="G290" s="193"/>
      <c r="H290" s="193"/>
      <c r="I290" s="193"/>
      <c r="J290" s="221"/>
      <c r="K290" s="222"/>
      <c r="L290" s="208"/>
      <c r="M290" s="190"/>
    </row>
    <row r="291" spans="1:13" x14ac:dyDescent="0.25">
      <c r="A291" s="205"/>
      <c r="B291" s="206" t="s">
        <v>227</v>
      </c>
      <c r="C291" s="193"/>
      <c r="D291" s="193"/>
      <c r="E291" s="193"/>
      <c r="F291" s="193"/>
      <c r="G291" s="193"/>
      <c r="H291" s="193"/>
      <c r="I291" s="193"/>
      <c r="J291" s="221"/>
      <c r="K291" s="222"/>
      <c r="L291" s="208"/>
      <c r="M291" s="190"/>
    </row>
    <row r="292" spans="1:13" x14ac:dyDescent="0.25">
      <c r="A292" s="205"/>
      <c r="B292" s="206"/>
      <c r="C292" s="193"/>
      <c r="D292" s="193"/>
      <c r="E292" s="193"/>
      <c r="F292" s="193"/>
      <c r="G292" s="193"/>
      <c r="H292" s="193"/>
      <c r="I292" s="193"/>
      <c r="J292" s="221"/>
      <c r="K292" s="222"/>
      <c r="L292" s="208"/>
      <c r="M292" s="190"/>
    </row>
    <row r="293" spans="1:13" x14ac:dyDescent="0.25">
      <c r="A293" s="205" t="s">
        <v>6</v>
      </c>
      <c r="B293" s="209" t="s">
        <v>228</v>
      </c>
      <c r="C293" s="193"/>
      <c r="D293" s="193"/>
      <c r="E293" s="193"/>
      <c r="F293" s="193"/>
      <c r="G293" s="193"/>
      <c r="H293" s="193"/>
      <c r="I293" s="193"/>
      <c r="J293" s="221"/>
      <c r="K293" s="222"/>
      <c r="L293" s="208"/>
      <c r="M293" s="190"/>
    </row>
    <row r="294" spans="1:13" x14ac:dyDescent="0.25">
      <c r="A294" s="205"/>
      <c r="B294" s="206" t="s">
        <v>229</v>
      </c>
      <c r="C294" s="193"/>
      <c r="D294" s="193"/>
      <c r="E294" s="193"/>
      <c r="F294" s="193"/>
      <c r="G294" s="193"/>
      <c r="H294" s="193"/>
      <c r="I294" s="193"/>
      <c r="J294" s="221"/>
      <c r="K294" s="224"/>
      <c r="L294" s="208"/>
      <c r="M294" s="190"/>
    </row>
    <row r="295" spans="1:13" x14ac:dyDescent="0.25">
      <c r="A295" s="205"/>
      <c r="B295" s="206" t="s">
        <v>230</v>
      </c>
      <c r="C295" s="193"/>
      <c r="D295" s="193"/>
      <c r="E295" s="193"/>
      <c r="F295" s="193"/>
      <c r="G295" s="193"/>
      <c r="H295" s="193"/>
      <c r="I295" s="193"/>
      <c r="J295" s="221"/>
      <c r="K295" s="224">
        <v>0</v>
      </c>
      <c r="L295" s="208"/>
      <c r="M295" s="190"/>
    </row>
    <row r="296" spans="1:13" x14ac:dyDescent="0.25">
      <c r="A296" s="205"/>
      <c r="B296" s="206"/>
      <c r="C296" s="193"/>
      <c r="D296" s="193"/>
      <c r="E296" s="193"/>
      <c r="F296" s="193"/>
      <c r="G296" s="193"/>
      <c r="H296" s="193"/>
      <c r="I296" s="193"/>
      <c r="J296" s="221"/>
      <c r="K296" s="224"/>
      <c r="L296" s="208"/>
      <c r="M296" s="190"/>
    </row>
    <row r="297" spans="1:13" x14ac:dyDescent="0.25">
      <c r="A297" s="205"/>
      <c r="B297" s="206" t="s">
        <v>231</v>
      </c>
      <c r="C297" s="193"/>
      <c r="D297" s="193"/>
      <c r="E297" s="193"/>
      <c r="F297" s="193"/>
      <c r="G297" s="193"/>
      <c r="H297" s="193"/>
      <c r="I297" s="193"/>
      <c r="J297" s="221"/>
      <c r="K297" s="224"/>
      <c r="L297" s="208"/>
      <c r="M297" s="190"/>
    </row>
    <row r="298" spans="1:13" x14ac:dyDescent="0.25">
      <c r="A298" s="205"/>
      <c r="B298" s="206" t="s">
        <v>232</v>
      </c>
      <c r="C298" s="193"/>
      <c r="D298" s="193"/>
      <c r="E298" s="193"/>
      <c r="F298" s="193"/>
      <c r="G298" s="193"/>
      <c r="H298" s="193"/>
      <c r="I298" s="193"/>
      <c r="J298" s="221"/>
      <c r="K298" s="224"/>
      <c r="L298" s="208"/>
      <c r="M298" s="190"/>
    </row>
    <row r="299" spans="1:13" x14ac:dyDescent="0.25">
      <c r="A299" s="205"/>
      <c r="B299" s="206" t="s">
        <v>233</v>
      </c>
      <c r="C299" s="193"/>
      <c r="D299" s="193"/>
      <c r="E299" s="193"/>
      <c r="F299" s="193"/>
      <c r="G299" s="193"/>
      <c r="H299" s="193"/>
      <c r="I299" s="193"/>
      <c r="J299" s="221"/>
      <c r="K299" s="224"/>
      <c r="L299" s="208"/>
      <c r="M299" s="190"/>
    </row>
    <row r="300" spans="1:13" x14ac:dyDescent="0.25">
      <c r="A300" s="205"/>
      <c r="B300" s="206" t="s">
        <v>234</v>
      </c>
      <c r="C300" s="193"/>
      <c r="D300" s="193"/>
      <c r="E300" s="193"/>
      <c r="F300" s="193"/>
      <c r="G300" s="193"/>
      <c r="H300" s="193"/>
      <c r="I300" s="193"/>
      <c r="J300" s="221"/>
      <c r="K300" s="224"/>
      <c r="L300" s="208"/>
      <c r="M300" s="190"/>
    </row>
    <row r="301" spans="1:13" x14ac:dyDescent="0.25">
      <c r="A301" s="205"/>
      <c r="B301" s="206"/>
      <c r="C301" s="193"/>
      <c r="D301" s="193"/>
      <c r="E301" s="193"/>
      <c r="F301" s="193"/>
      <c r="G301" s="193"/>
      <c r="H301" s="193"/>
      <c r="I301" s="193"/>
      <c r="J301" s="221"/>
      <c r="K301" s="224"/>
      <c r="L301" s="208"/>
      <c r="M301" s="190"/>
    </row>
    <row r="302" spans="1:13" x14ac:dyDescent="0.25">
      <c r="A302" s="205" t="s">
        <v>8</v>
      </c>
      <c r="B302" s="209" t="s">
        <v>235</v>
      </c>
      <c r="C302" s="193"/>
      <c r="D302" s="193"/>
      <c r="E302" s="193"/>
      <c r="F302" s="193"/>
      <c r="G302" s="193"/>
      <c r="H302" s="193"/>
      <c r="I302" s="193"/>
      <c r="J302" s="221"/>
      <c r="K302" s="224"/>
      <c r="L302" s="208"/>
      <c r="M302" s="190"/>
    </row>
    <row r="303" spans="1:13" x14ac:dyDescent="0.25">
      <c r="A303" s="205"/>
      <c r="B303" s="206" t="s">
        <v>236</v>
      </c>
      <c r="C303" s="193"/>
      <c r="D303" s="193"/>
      <c r="E303" s="193"/>
      <c r="F303" s="193"/>
      <c r="G303" s="193"/>
      <c r="H303" s="193"/>
      <c r="I303" s="193"/>
      <c r="J303" s="221"/>
      <c r="K303" s="224"/>
      <c r="L303" s="208"/>
      <c r="M303" s="190"/>
    </row>
    <row r="304" spans="1:13" x14ac:dyDescent="0.25">
      <c r="A304" s="205"/>
      <c r="B304" s="206" t="s">
        <v>237</v>
      </c>
      <c r="C304" s="193"/>
      <c r="D304" s="193"/>
      <c r="E304" s="193"/>
      <c r="F304" s="193"/>
      <c r="G304" s="193"/>
      <c r="H304" s="193"/>
      <c r="I304" s="193"/>
      <c r="J304" s="221"/>
      <c r="K304" s="224"/>
      <c r="L304" s="208"/>
      <c r="M304" s="190"/>
    </row>
    <row r="305" spans="1:13" x14ac:dyDescent="0.25">
      <c r="A305" s="205"/>
      <c r="B305" s="206" t="s">
        <v>238</v>
      </c>
      <c r="C305" s="193"/>
      <c r="D305" s="193"/>
      <c r="E305" s="193"/>
      <c r="F305" s="193"/>
      <c r="G305" s="193"/>
      <c r="H305" s="193"/>
      <c r="I305" s="193"/>
      <c r="J305" s="221"/>
      <c r="K305" s="224"/>
      <c r="L305" s="208"/>
      <c r="M305" s="190"/>
    </row>
    <row r="306" spans="1:13" x14ac:dyDescent="0.25">
      <c r="A306" s="205"/>
      <c r="B306" s="206" t="s">
        <v>239</v>
      </c>
      <c r="C306" s="193"/>
      <c r="D306" s="193"/>
      <c r="E306" s="193"/>
      <c r="F306" s="193"/>
      <c r="G306" s="193"/>
      <c r="H306" s="193"/>
      <c r="I306" s="193"/>
      <c r="J306" s="221"/>
      <c r="K306" s="224">
        <v>0</v>
      </c>
      <c r="L306" s="208"/>
      <c r="M306" s="190"/>
    </row>
    <row r="307" spans="1:13" x14ac:dyDescent="0.25">
      <c r="A307" s="205"/>
      <c r="B307" s="206"/>
      <c r="C307" s="193"/>
      <c r="D307" s="193"/>
      <c r="E307" s="193"/>
      <c r="F307" s="193"/>
      <c r="G307" s="193"/>
      <c r="H307" s="193"/>
      <c r="I307" s="193"/>
      <c r="J307" s="221"/>
      <c r="K307" s="224"/>
      <c r="L307" s="208"/>
      <c r="M307" s="190"/>
    </row>
    <row r="308" spans="1:13" x14ac:dyDescent="0.25">
      <c r="A308" s="205" t="s">
        <v>10</v>
      </c>
      <c r="B308" s="209" t="s">
        <v>240</v>
      </c>
      <c r="C308" s="193"/>
      <c r="D308" s="193"/>
      <c r="E308" s="193"/>
      <c r="F308" s="193"/>
      <c r="G308" s="193"/>
      <c r="H308" s="193"/>
      <c r="I308" s="193"/>
      <c r="J308" s="221"/>
      <c r="K308" s="224"/>
      <c r="L308" s="208"/>
      <c r="M308" s="190"/>
    </row>
    <row r="309" spans="1:13" x14ac:dyDescent="0.25">
      <c r="A309" s="205"/>
      <c r="B309" s="206" t="s">
        <v>241</v>
      </c>
      <c r="C309" s="193"/>
      <c r="D309" s="193"/>
      <c r="E309" s="193"/>
      <c r="F309" s="193"/>
      <c r="G309" s="193"/>
      <c r="H309" s="193"/>
      <c r="I309" s="193"/>
      <c r="J309" s="221"/>
      <c r="K309" s="224"/>
      <c r="L309" s="208"/>
      <c r="M309" s="190"/>
    </row>
    <row r="310" spans="1:13" x14ac:dyDescent="0.25">
      <c r="A310" s="205"/>
      <c r="B310" s="206" t="s">
        <v>242</v>
      </c>
      <c r="C310" s="193"/>
      <c r="D310" s="193"/>
      <c r="E310" s="193"/>
      <c r="F310" s="193"/>
      <c r="G310" s="193"/>
      <c r="H310" s="193"/>
      <c r="I310" s="193"/>
      <c r="J310" s="221"/>
      <c r="K310" s="224"/>
      <c r="L310" s="208"/>
      <c r="M310" s="190"/>
    </row>
    <row r="311" spans="1:13" x14ac:dyDescent="0.25">
      <c r="A311" s="205"/>
      <c r="B311" s="206" t="s">
        <v>243</v>
      </c>
      <c r="C311" s="193"/>
      <c r="D311" s="193"/>
      <c r="E311" s="193"/>
      <c r="F311" s="193"/>
      <c r="G311" s="193"/>
      <c r="H311" s="193"/>
      <c r="I311" s="193"/>
      <c r="J311" s="221"/>
      <c r="K311" s="224">
        <v>0</v>
      </c>
      <c r="L311" s="208"/>
      <c r="M311" s="190"/>
    </row>
    <row r="312" spans="1:13" x14ac:dyDescent="0.25">
      <c r="A312" s="205"/>
      <c r="B312" s="206"/>
      <c r="C312" s="193"/>
      <c r="D312" s="193"/>
      <c r="E312" s="193"/>
      <c r="F312" s="193"/>
      <c r="G312" s="193"/>
      <c r="H312" s="193"/>
      <c r="I312" s="193"/>
      <c r="J312" s="221"/>
      <c r="K312" s="224"/>
      <c r="L312" s="208"/>
      <c r="M312" s="190"/>
    </row>
    <row r="313" spans="1:13" x14ac:dyDescent="0.25">
      <c r="A313" s="205"/>
      <c r="B313" s="206" t="s">
        <v>244</v>
      </c>
      <c r="C313" s="193"/>
      <c r="D313" s="193"/>
      <c r="E313" s="193"/>
      <c r="F313" s="193"/>
      <c r="G313" s="193"/>
      <c r="H313" s="193"/>
      <c r="I313" s="193"/>
      <c r="J313" s="221"/>
      <c r="K313" s="224"/>
      <c r="L313" s="208"/>
      <c r="M313" s="190"/>
    </row>
    <row r="314" spans="1:13" x14ac:dyDescent="0.25">
      <c r="A314" s="205"/>
      <c r="B314" s="206" t="s">
        <v>245</v>
      </c>
      <c r="C314" s="193"/>
      <c r="D314" s="193"/>
      <c r="E314" s="193"/>
      <c r="F314" s="193"/>
      <c r="G314" s="193"/>
      <c r="H314" s="193"/>
      <c r="I314" s="193"/>
      <c r="J314" s="221"/>
      <c r="K314" s="224"/>
      <c r="L314" s="208"/>
      <c r="M314" s="190"/>
    </row>
    <row r="315" spans="1:13" x14ac:dyDescent="0.25">
      <c r="A315" s="205"/>
      <c r="B315" s="206"/>
      <c r="C315" s="193"/>
      <c r="D315" s="193"/>
      <c r="E315" s="193"/>
      <c r="F315" s="193"/>
      <c r="G315" s="193"/>
      <c r="H315" s="193"/>
      <c r="I315" s="193"/>
      <c r="J315" s="221"/>
      <c r="K315" s="224"/>
      <c r="L315" s="208"/>
      <c r="M315" s="190"/>
    </row>
    <row r="316" spans="1:13" x14ac:dyDescent="0.25">
      <c r="A316" s="205"/>
      <c r="B316" s="206"/>
      <c r="C316" s="193"/>
      <c r="D316" s="193"/>
      <c r="E316" s="193"/>
      <c r="F316" s="193"/>
      <c r="G316" s="193"/>
      <c r="H316" s="193"/>
      <c r="I316" s="193"/>
      <c r="J316" s="221"/>
      <c r="K316" s="224"/>
      <c r="L316" s="208"/>
      <c r="M316" s="190"/>
    </row>
    <row r="317" spans="1:13" x14ac:dyDescent="0.25">
      <c r="A317" s="205"/>
      <c r="B317" s="206"/>
      <c r="C317" s="193"/>
      <c r="D317" s="193"/>
      <c r="E317" s="193"/>
      <c r="F317" s="193"/>
      <c r="G317" s="193"/>
      <c r="H317" s="193"/>
      <c r="I317" s="193"/>
      <c r="J317" s="221"/>
      <c r="K317" s="224"/>
      <c r="L317" s="208"/>
      <c r="M317" s="190"/>
    </row>
    <row r="318" spans="1:13" x14ac:dyDescent="0.25">
      <c r="A318" s="205"/>
      <c r="B318" s="206"/>
      <c r="C318" s="193"/>
      <c r="D318" s="193"/>
      <c r="E318" s="193"/>
      <c r="F318" s="193"/>
      <c r="G318" s="193"/>
      <c r="H318" s="193"/>
      <c r="I318" s="193"/>
      <c r="J318" s="221"/>
      <c r="K318" s="224"/>
      <c r="L318" s="208"/>
      <c r="M318" s="190"/>
    </row>
    <row r="319" spans="1:13" x14ac:dyDescent="0.25">
      <c r="A319" s="205"/>
      <c r="B319" s="206"/>
      <c r="C319" s="193"/>
      <c r="D319" s="193"/>
      <c r="E319" s="193"/>
      <c r="F319" s="193"/>
      <c r="G319" s="193"/>
      <c r="H319" s="193"/>
      <c r="I319" s="193"/>
      <c r="J319" s="221"/>
      <c r="K319" s="224"/>
      <c r="L319" s="208"/>
      <c r="M319" s="190"/>
    </row>
    <row r="320" spans="1:13" x14ac:dyDescent="0.25">
      <c r="A320" s="205"/>
      <c r="B320" s="206"/>
      <c r="C320" s="193"/>
      <c r="D320" s="193"/>
      <c r="E320" s="193"/>
      <c r="F320" s="193"/>
      <c r="G320" s="193"/>
      <c r="H320" s="193"/>
      <c r="I320" s="193"/>
      <c r="J320" s="221"/>
      <c r="K320" s="224"/>
      <c r="L320" s="208"/>
      <c r="M320" s="190"/>
    </row>
    <row r="321" spans="1:13" ht="14.4" thickBot="1" x14ac:dyDescent="0.3">
      <c r="A321" s="216"/>
      <c r="B321" s="217"/>
      <c r="C321" s="218"/>
      <c r="D321" s="218"/>
      <c r="E321" s="218"/>
      <c r="F321" s="219" t="s">
        <v>121</v>
      </c>
      <c r="G321" s="218"/>
      <c r="H321" s="219"/>
      <c r="I321" s="219"/>
      <c r="J321" s="228" t="s">
        <v>122</v>
      </c>
      <c r="K321" s="229">
        <f>K295+K306+K311</f>
        <v>0</v>
      </c>
      <c r="L321" s="203"/>
      <c r="M321" s="204"/>
    </row>
    <row r="322" spans="1:13" x14ac:dyDescent="0.25">
      <c r="A322" s="201" t="s">
        <v>0</v>
      </c>
      <c r="B322" s="280"/>
      <c r="C322" s="280"/>
      <c r="D322" s="280"/>
      <c r="E322" s="280"/>
      <c r="F322" s="280"/>
      <c r="G322" s="280"/>
      <c r="H322" s="280"/>
      <c r="I322" s="280"/>
      <c r="J322" s="280"/>
      <c r="K322" s="202" t="s">
        <v>97</v>
      </c>
      <c r="L322" s="203"/>
      <c r="M322" s="204"/>
    </row>
    <row r="323" spans="1:13" x14ac:dyDescent="0.25">
      <c r="A323" s="205" t="s">
        <v>5</v>
      </c>
      <c r="B323" s="209" t="s">
        <v>246</v>
      </c>
      <c r="C323" s="193"/>
      <c r="D323" s="193"/>
      <c r="E323" s="193"/>
      <c r="F323" s="193"/>
      <c r="G323" s="193"/>
      <c r="H323" s="193"/>
      <c r="I323" s="193"/>
      <c r="J323" s="221"/>
      <c r="K323" s="222"/>
      <c r="L323" s="208"/>
      <c r="M323" s="190"/>
    </row>
    <row r="324" spans="1:13" x14ac:dyDescent="0.25">
      <c r="A324" s="205"/>
      <c r="B324" s="206" t="s">
        <v>247</v>
      </c>
      <c r="C324" s="193"/>
      <c r="D324" s="193"/>
      <c r="E324" s="193"/>
      <c r="F324" s="193"/>
      <c r="G324" s="193"/>
      <c r="H324" s="193"/>
      <c r="I324" s="193"/>
      <c r="J324" s="221"/>
      <c r="K324" s="222"/>
      <c r="L324" s="208"/>
      <c r="M324" s="190"/>
    </row>
    <row r="325" spans="1:13" x14ac:dyDescent="0.25">
      <c r="A325" s="205"/>
      <c r="B325" s="206" t="s">
        <v>248</v>
      </c>
      <c r="C325" s="193"/>
      <c r="D325" s="193"/>
      <c r="E325" s="193"/>
      <c r="F325" s="193"/>
      <c r="G325" s="193"/>
      <c r="H325" s="193"/>
      <c r="I325" s="193"/>
      <c r="J325" s="221"/>
      <c r="K325" s="222"/>
      <c r="L325" s="208"/>
      <c r="M325" s="190"/>
    </row>
    <row r="326" spans="1:13" x14ac:dyDescent="0.25">
      <c r="A326" s="205"/>
      <c r="B326" s="206"/>
      <c r="C326" s="193"/>
      <c r="D326" s="193"/>
      <c r="E326" s="193"/>
      <c r="F326" s="193"/>
      <c r="G326" s="193"/>
      <c r="H326" s="193"/>
      <c r="I326" s="193"/>
      <c r="J326" s="221"/>
      <c r="K326" s="222"/>
      <c r="L326" s="208"/>
      <c r="M326" s="190"/>
    </row>
    <row r="327" spans="1:13" x14ac:dyDescent="0.25">
      <c r="A327" s="230"/>
      <c r="B327" s="206" t="s">
        <v>249</v>
      </c>
      <c r="C327" s="231"/>
      <c r="D327" s="231"/>
      <c r="E327" s="231"/>
      <c r="F327" s="231"/>
      <c r="G327" s="231"/>
      <c r="H327" s="231"/>
      <c r="I327" s="231"/>
      <c r="J327" s="232"/>
      <c r="K327" s="233"/>
      <c r="L327" s="208"/>
      <c r="M327" s="190"/>
    </row>
    <row r="328" spans="1:13" x14ac:dyDescent="0.25">
      <c r="A328" s="205"/>
      <c r="B328" s="206" t="s">
        <v>250</v>
      </c>
      <c r="C328" s="193"/>
      <c r="D328" s="193"/>
      <c r="E328" s="193"/>
      <c r="F328" s="193"/>
      <c r="G328" s="193"/>
      <c r="H328" s="193"/>
      <c r="I328" s="193"/>
      <c r="J328" s="221"/>
      <c r="K328" s="222"/>
      <c r="L328" s="208"/>
      <c r="M328" s="190"/>
    </row>
    <row r="329" spans="1:13" x14ac:dyDescent="0.25">
      <c r="A329" s="205"/>
      <c r="B329" s="206" t="s">
        <v>251</v>
      </c>
      <c r="C329" s="193"/>
      <c r="D329" s="193"/>
      <c r="E329" s="193"/>
      <c r="F329" s="193"/>
      <c r="G329" s="193"/>
      <c r="H329" s="193"/>
      <c r="I329" s="193"/>
      <c r="J329" s="221"/>
      <c r="K329" s="224">
        <v>0</v>
      </c>
      <c r="L329" s="208"/>
      <c r="M329" s="190"/>
    </row>
    <row r="330" spans="1:13" x14ac:dyDescent="0.25">
      <c r="A330" s="205"/>
      <c r="B330" s="206"/>
      <c r="C330" s="193"/>
      <c r="D330" s="193"/>
      <c r="E330" s="193"/>
      <c r="F330" s="193"/>
      <c r="G330" s="193"/>
      <c r="H330" s="193"/>
      <c r="I330" s="193"/>
      <c r="J330" s="221"/>
      <c r="K330" s="224"/>
      <c r="L330" s="208"/>
      <c r="M330" s="190"/>
    </row>
    <row r="331" spans="1:13" x14ac:dyDescent="0.25">
      <c r="A331" s="205" t="s">
        <v>252</v>
      </c>
      <c r="B331" s="234" t="s">
        <v>253</v>
      </c>
      <c r="C331" s="193"/>
      <c r="D331" s="193"/>
      <c r="E331" s="193"/>
      <c r="F331" s="193"/>
      <c r="G331" s="193"/>
      <c r="H331" s="193"/>
      <c r="I331" s="193"/>
      <c r="J331" s="221"/>
      <c r="K331" s="224"/>
      <c r="L331" s="208"/>
      <c r="M331" s="190"/>
    </row>
    <row r="332" spans="1:13" x14ac:dyDescent="0.25">
      <c r="A332" s="205"/>
      <c r="B332" s="206"/>
      <c r="C332" s="193"/>
      <c r="D332" s="193"/>
      <c r="E332" s="193"/>
      <c r="F332" s="193"/>
      <c r="G332" s="193"/>
      <c r="H332" s="193"/>
      <c r="I332" s="193"/>
      <c r="J332" s="221"/>
      <c r="K332" s="224"/>
      <c r="L332" s="208"/>
      <c r="M332" s="190"/>
    </row>
    <row r="333" spans="1:13" x14ac:dyDescent="0.25">
      <c r="A333" s="205" t="s">
        <v>6</v>
      </c>
      <c r="B333" s="209" t="s">
        <v>254</v>
      </c>
      <c r="C333" s="193"/>
      <c r="D333" s="193"/>
      <c r="E333" s="193"/>
      <c r="F333" s="193"/>
      <c r="G333" s="193"/>
      <c r="H333" s="193"/>
      <c r="I333" s="193"/>
      <c r="J333" s="221"/>
      <c r="K333" s="224"/>
      <c r="L333" s="208"/>
      <c r="M333" s="190"/>
    </row>
    <row r="334" spans="1:13" x14ac:dyDescent="0.25">
      <c r="A334" s="205"/>
      <c r="B334" s="206" t="s">
        <v>255</v>
      </c>
      <c r="C334" s="193"/>
      <c r="D334" s="193"/>
      <c r="E334" s="193"/>
      <c r="F334" s="193"/>
      <c r="G334" s="193"/>
      <c r="H334" s="193"/>
      <c r="I334" s="193"/>
      <c r="J334" s="221"/>
      <c r="K334" s="224"/>
      <c r="L334" s="208"/>
      <c r="M334" s="190"/>
    </row>
    <row r="335" spans="1:13" x14ac:dyDescent="0.25">
      <c r="A335" s="205"/>
      <c r="B335" s="206" t="s">
        <v>256</v>
      </c>
      <c r="C335" s="193"/>
      <c r="D335" s="193"/>
      <c r="E335" s="193"/>
      <c r="F335" s="193"/>
      <c r="G335" s="193"/>
      <c r="H335" s="193"/>
      <c r="I335" s="193"/>
      <c r="J335" s="221"/>
      <c r="K335" s="224"/>
      <c r="L335" s="208"/>
      <c r="M335" s="190"/>
    </row>
    <row r="336" spans="1:13" x14ac:dyDescent="0.25">
      <c r="A336" s="205"/>
      <c r="B336" s="206" t="s">
        <v>257</v>
      </c>
      <c r="C336" s="193"/>
      <c r="D336" s="193"/>
      <c r="E336" s="193"/>
      <c r="F336" s="193"/>
      <c r="G336" s="193"/>
      <c r="H336" s="193"/>
      <c r="I336" s="193"/>
      <c r="J336" s="221"/>
      <c r="K336" s="224"/>
      <c r="L336" s="208"/>
      <c r="M336" s="190"/>
    </row>
    <row r="337" spans="1:13" x14ac:dyDescent="0.25">
      <c r="A337" s="205"/>
      <c r="B337" s="206" t="s">
        <v>258</v>
      </c>
      <c r="C337" s="193"/>
      <c r="D337" s="193"/>
      <c r="E337" s="193"/>
      <c r="F337" s="193"/>
      <c r="G337" s="193"/>
      <c r="H337" s="193"/>
      <c r="I337" s="193"/>
      <c r="J337" s="221"/>
      <c r="K337" s="224"/>
      <c r="L337" s="208"/>
      <c r="M337" s="190"/>
    </row>
    <row r="338" spans="1:13" x14ac:dyDescent="0.25">
      <c r="A338" s="205"/>
      <c r="B338" s="206"/>
      <c r="C338" s="193"/>
      <c r="D338" s="193"/>
      <c r="E338" s="193"/>
      <c r="F338" s="193"/>
      <c r="G338" s="193"/>
      <c r="H338" s="193"/>
      <c r="I338" s="193"/>
      <c r="J338" s="221"/>
      <c r="K338" s="224"/>
      <c r="L338" s="208"/>
      <c r="M338" s="190"/>
    </row>
    <row r="339" spans="1:13" x14ac:dyDescent="0.25">
      <c r="A339" s="205"/>
      <c r="B339" s="206" t="s">
        <v>259</v>
      </c>
      <c r="C339" s="193"/>
      <c r="D339" s="193"/>
      <c r="E339" s="193"/>
      <c r="F339" s="193"/>
      <c r="G339" s="193"/>
      <c r="H339" s="193"/>
      <c r="I339" s="193"/>
      <c r="J339" s="221"/>
      <c r="K339" s="224"/>
      <c r="L339" s="208"/>
      <c r="M339" s="190"/>
    </row>
    <row r="340" spans="1:13" x14ac:dyDescent="0.25">
      <c r="A340" s="205"/>
      <c r="B340" s="206" t="s">
        <v>260</v>
      </c>
      <c r="C340" s="193"/>
      <c r="D340" s="193"/>
      <c r="E340" s="193"/>
      <c r="F340" s="193"/>
      <c r="G340" s="193"/>
      <c r="H340" s="193"/>
      <c r="I340" s="193"/>
      <c r="J340" s="221"/>
      <c r="K340" s="224"/>
      <c r="L340" s="208"/>
      <c r="M340" s="190"/>
    </row>
    <row r="341" spans="1:13" x14ac:dyDescent="0.25">
      <c r="A341" s="205"/>
      <c r="B341" s="206" t="s">
        <v>261</v>
      </c>
      <c r="C341" s="193"/>
      <c r="D341" s="193"/>
      <c r="E341" s="193"/>
      <c r="F341" s="193"/>
      <c r="G341" s="193"/>
      <c r="H341" s="193"/>
      <c r="I341" s="193"/>
      <c r="J341" s="221"/>
      <c r="K341" s="224"/>
      <c r="L341" s="208"/>
      <c r="M341" s="190"/>
    </row>
    <row r="342" spans="1:13" x14ac:dyDescent="0.25">
      <c r="A342" s="205"/>
      <c r="B342" s="206"/>
      <c r="C342" s="193"/>
      <c r="D342" s="193"/>
      <c r="E342" s="193"/>
      <c r="F342" s="193"/>
      <c r="G342" s="193"/>
      <c r="H342" s="193"/>
      <c r="I342" s="193"/>
      <c r="J342" s="221"/>
      <c r="K342" s="224"/>
      <c r="L342" s="208"/>
      <c r="M342" s="190"/>
    </row>
    <row r="343" spans="1:13" x14ac:dyDescent="0.25">
      <c r="A343" s="205"/>
      <c r="B343" s="206" t="s">
        <v>262</v>
      </c>
      <c r="C343" s="193"/>
      <c r="D343" s="193"/>
      <c r="E343" s="193"/>
      <c r="F343" s="193"/>
      <c r="G343" s="193"/>
      <c r="H343" s="193"/>
      <c r="I343" s="193"/>
      <c r="J343" s="221"/>
      <c r="K343" s="224"/>
      <c r="L343" s="208"/>
      <c r="M343" s="190"/>
    </row>
    <row r="344" spans="1:13" x14ac:dyDescent="0.25">
      <c r="A344" s="205"/>
      <c r="B344" s="206" t="s">
        <v>263</v>
      </c>
      <c r="C344" s="193"/>
      <c r="D344" s="193"/>
      <c r="E344" s="193"/>
      <c r="F344" s="193"/>
      <c r="G344" s="193"/>
      <c r="H344" s="193"/>
      <c r="I344" s="193"/>
      <c r="J344" s="221"/>
      <c r="K344" s="224"/>
      <c r="L344" s="208"/>
      <c r="M344" s="190"/>
    </row>
    <row r="345" spans="1:13" x14ac:dyDescent="0.25">
      <c r="A345" s="205"/>
      <c r="B345" s="206" t="s">
        <v>264</v>
      </c>
      <c r="C345" s="193"/>
      <c r="D345" s="193"/>
      <c r="E345" s="193"/>
      <c r="F345" s="193"/>
      <c r="G345" s="193"/>
      <c r="H345" s="193"/>
      <c r="I345" s="193"/>
      <c r="J345" s="221"/>
      <c r="K345" s="224"/>
      <c r="L345" s="208"/>
      <c r="M345" s="190"/>
    </row>
    <row r="346" spans="1:13" x14ac:dyDescent="0.25">
      <c r="A346" s="205"/>
      <c r="B346" s="206" t="s">
        <v>265</v>
      </c>
      <c r="C346" s="193"/>
      <c r="D346" s="193"/>
      <c r="E346" s="193"/>
      <c r="F346" s="193"/>
      <c r="G346" s="193"/>
      <c r="H346" s="193"/>
      <c r="I346" s="193"/>
      <c r="J346" s="221"/>
      <c r="K346" s="224"/>
      <c r="L346" s="208"/>
      <c r="M346" s="190"/>
    </row>
    <row r="347" spans="1:13" x14ac:dyDescent="0.25">
      <c r="A347" s="205"/>
      <c r="B347" s="206" t="s">
        <v>266</v>
      </c>
      <c r="C347" s="193"/>
      <c r="D347" s="193"/>
      <c r="E347" s="193"/>
      <c r="F347" s="193"/>
      <c r="G347" s="193"/>
      <c r="H347" s="193"/>
      <c r="I347" s="193"/>
      <c r="J347" s="221"/>
      <c r="K347" s="224"/>
      <c r="L347" s="208"/>
      <c r="M347" s="190"/>
    </row>
    <row r="348" spans="1:13" x14ac:dyDescent="0.25">
      <c r="A348" s="205"/>
      <c r="B348" s="206" t="s">
        <v>267</v>
      </c>
      <c r="C348" s="193"/>
      <c r="D348" s="193"/>
      <c r="E348" s="193"/>
      <c r="F348" s="193"/>
      <c r="G348" s="193"/>
      <c r="H348" s="193"/>
      <c r="I348" s="193"/>
      <c r="J348" s="221"/>
      <c r="K348" s="224"/>
      <c r="L348" s="208"/>
      <c r="M348" s="190"/>
    </row>
    <row r="349" spans="1:13" x14ac:dyDescent="0.25">
      <c r="A349" s="205"/>
      <c r="B349" s="206" t="s">
        <v>268</v>
      </c>
      <c r="C349" s="193"/>
      <c r="D349" s="193"/>
      <c r="E349" s="193"/>
      <c r="F349" s="193"/>
      <c r="G349" s="193"/>
      <c r="H349" s="193"/>
      <c r="I349" s="193"/>
      <c r="J349" s="221"/>
      <c r="K349" s="224"/>
      <c r="L349" s="208"/>
      <c r="M349" s="190"/>
    </row>
    <row r="350" spans="1:13" x14ac:dyDescent="0.25">
      <c r="A350" s="205"/>
      <c r="B350" s="206"/>
      <c r="C350" s="193"/>
      <c r="D350" s="193"/>
      <c r="E350" s="193"/>
      <c r="F350" s="193"/>
      <c r="G350" s="193"/>
      <c r="H350" s="193"/>
      <c r="I350" s="193"/>
      <c r="J350" s="221"/>
      <c r="K350" s="224"/>
      <c r="L350" s="208"/>
      <c r="M350" s="190"/>
    </row>
    <row r="351" spans="1:13" x14ac:dyDescent="0.25">
      <c r="A351" s="205" t="s">
        <v>8</v>
      </c>
      <c r="B351" s="209" t="s">
        <v>269</v>
      </c>
      <c r="C351" s="193"/>
      <c r="D351" s="193"/>
      <c r="E351" s="193"/>
      <c r="F351" s="193"/>
      <c r="G351" s="193"/>
      <c r="H351" s="193"/>
      <c r="I351" s="193"/>
      <c r="J351" s="221"/>
      <c r="K351" s="224"/>
      <c r="L351" s="208"/>
      <c r="M351" s="190"/>
    </row>
    <row r="352" spans="1:13" x14ac:dyDescent="0.25">
      <c r="A352" s="205"/>
      <c r="B352" s="206" t="s">
        <v>270</v>
      </c>
      <c r="C352" s="193"/>
      <c r="D352" s="193"/>
      <c r="E352" s="193"/>
      <c r="F352" s="193"/>
      <c r="G352" s="193"/>
      <c r="H352" s="193"/>
      <c r="I352" s="193"/>
      <c r="J352" s="221"/>
      <c r="K352" s="224"/>
      <c r="L352" s="208"/>
      <c r="M352" s="190"/>
    </row>
    <row r="353" spans="1:13" x14ac:dyDescent="0.25">
      <c r="A353" s="205"/>
      <c r="B353" s="206" t="s">
        <v>271</v>
      </c>
      <c r="C353" s="193"/>
      <c r="D353" s="193"/>
      <c r="E353" s="193"/>
      <c r="F353" s="193"/>
      <c r="G353" s="193"/>
      <c r="H353" s="193"/>
      <c r="I353" s="193"/>
      <c r="J353" s="221"/>
      <c r="K353" s="224"/>
      <c r="L353" s="208"/>
      <c r="M353" s="190"/>
    </row>
    <row r="354" spans="1:13" x14ac:dyDescent="0.25">
      <c r="A354" s="205"/>
      <c r="B354" s="206" t="s">
        <v>272</v>
      </c>
      <c r="C354" s="193"/>
      <c r="D354" s="193"/>
      <c r="E354" s="193"/>
      <c r="F354" s="193"/>
      <c r="G354" s="193"/>
      <c r="H354" s="193"/>
      <c r="I354" s="193"/>
      <c r="J354" s="221"/>
      <c r="K354" s="224"/>
      <c r="L354" s="208"/>
      <c r="M354" s="190"/>
    </row>
    <row r="355" spans="1:13" x14ac:dyDescent="0.25">
      <c r="A355" s="205"/>
      <c r="B355" s="206"/>
      <c r="C355" s="193"/>
      <c r="D355" s="193"/>
      <c r="E355" s="193"/>
      <c r="F355" s="193"/>
      <c r="G355" s="193"/>
      <c r="H355" s="193"/>
      <c r="I355" s="193"/>
      <c r="J355" s="221"/>
      <c r="K355" s="224"/>
      <c r="L355" s="208"/>
      <c r="M355" s="190"/>
    </row>
    <row r="356" spans="1:13" x14ac:dyDescent="0.25">
      <c r="A356" s="205" t="s">
        <v>10</v>
      </c>
      <c r="B356" s="209" t="s">
        <v>273</v>
      </c>
      <c r="C356" s="193"/>
      <c r="D356" s="193"/>
      <c r="E356" s="193"/>
      <c r="F356" s="193"/>
      <c r="G356" s="193"/>
      <c r="H356" s="193"/>
      <c r="I356" s="193"/>
      <c r="J356" s="221"/>
      <c r="K356" s="224"/>
      <c r="L356" s="208"/>
      <c r="M356" s="190"/>
    </row>
    <row r="357" spans="1:13" x14ac:dyDescent="0.25">
      <c r="A357" s="205"/>
      <c r="B357" s="206" t="s">
        <v>274</v>
      </c>
      <c r="C357" s="193"/>
      <c r="D357" s="193"/>
      <c r="E357" s="193"/>
      <c r="F357" s="193"/>
      <c r="G357" s="193"/>
      <c r="H357" s="193"/>
      <c r="I357" s="193"/>
      <c r="J357" s="221"/>
      <c r="K357" s="224"/>
      <c r="L357" s="208"/>
      <c r="M357" s="190"/>
    </row>
    <row r="358" spans="1:13" x14ac:dyDescent="0.25">
      <c r="A358" s="205"/>
      <c r="B358" s="206" t="s">
        <v>275</v>
      </c>
      <c r="C358" s="193"/>
      <c r="D358" s="193"/>
      <c r="E358" s="193"/>
      <c r="F358" s="193"/>
      <c r="G358" s="193"/>
      <c r="H358" s="193"/>
      <c r="I358" s="193"/>
      <c r="J358" s="221"/>
      <c r="K358" s="224"/>
      <c r="L358" s="208"/>
      <c r="M358" s="190"/>
    </row>
    <row r="359" spans="1:13" x14ac:dyDescent="0.25">
      <c r="A359" s="205"/>
      <c r="B359" s="206" t="s">
        <v>276</v>
      </c>
      <c r="C359" s="193"/>
      <c r="D359" s="193"/>
      <c r="E359" s="193"/>
      <c r="F359" s="193"/>
      <c r="G359" s="193"/>
      <c r="H359" s="193"/>
      <c r="I359" s="193"/>
      <c r="J359" s="221"/>
      <c r="K359" s="224"/>
      <c r="L359" s="208"/>
      <c r="M359" s="190"/>
    </row>
    <row r="360" spans="1:13" x14ac:dyDescent="0.25">
      <c r="A360" s="205" t="s">
        <v>277</v>
      </c>
      <c r="B360" s="206" t="s">
        <v>278</v>
      </c>
      <c r="C360" s="193"/>
      <c r="D360" s="193"/>
      <c r="E360" s="193"/>
      <c r="F360" s="193"/>
      <c r="G360" s="193"/>
      <c r="H360" s="193"/>
      <c r="I360" s="193"/>
      <c r="J360" s="221"/>
      <c r="K360" s="224"/>
      <c r="L360" s="208"/>
      <c r="M360" s="190"/>
    </row>
    <row r="361" spans="1:13" x14ac:dyDescent="0.25">
      <c r="A361" s="205"/>
      <c r="B361" s="206"/>
      <c r="C361" s="193"/>
      <c r="D361" s="193"/>
      <c r="E361" s="193"/>
      <c r="F361" s="193"/>
      <c r="G361" s="193"/>
      <c r="H361" s="193"/>
      <c r="I361" s="193"/>
      <c r="J361" s="221"/>
      <c r="K361" s="224"/>
      <c r="L361" s="208"/>
      <c r="M361" s="190"/>
    </row>
    <row r="362" spans="1:13" x14ac:dyDescent="0.25">
      <c r="A362" s="205" t="s">
        <v>11</v>
      </c>
      <c r="B362" s="209" t="s">
        <v>279</v>
      </c>
      <c r="C362" s="193"/>
      <c r="D362" s="193"/>
      <c r="E362" s="193"/>
      <c r="F362" s="193"/>
      <c r="G362" s="193"/>
      <c r="H362" s="193"/>
      <c r="I362" s="193"/>
      <c r="J362" s="221"/>
      <c r="K362" s="224"/>
      <c r="L362" s="208"/>
      <c r="M362" s="190"/>
    </row>
    <row r="363" spans="1:13" x14ac:dyDescent="0.25">
      <c r="A363" s="205"/>
      <c r="B363" s="206" t="s">
        <v>280</v>
      </c>
      <c r="C363" s="193"/>
      <c r="D363" s="193"/>
      <c r="E363" s="193"/>
      <c r="F363" s="193"/>
      <c r="G363" s="193"/>
      <c r="H363" s="193"/>
      <c r="I363" s="193"/>
      <c r="J363" s="221"/>
      <c r="K363" s="224"/>
      <c r="L363" s="208"/>
      <c r="M363" s="190"/>
    </row>
    <row r="364" spans="1:13" x14ac:dyDescent="0.25">
      <c r="A364" s="205"/>
      <c r="B364" s="206" t="s">
        <v>281</v>
      </c>
      <c r="C364" s="193"/>
      <c r="D364" s="193"/>
      <c r="E364" s="193"/>
      <c r="F364" s="193"/>
      <c r="G364" s="193"/>
      <c r="H364" s="193"/>
      <c r="I364" s="193"/>
      <c r="J364" s="221"/>
      <c r="K364" s="224"/>
      <c r="L364" s="208"/>
      <c r="M364" s="190"/>
    </row>
    <row r="365" spans="1:13" x14ac:dyDescent="0.25">
      <c r="A365" s="205"/>
      <c r="B365" s="206" t="s">
        <v>282</v>
      </c>
      <c r="C365" s="193"/>
      <c r="D365" s="193"/>
      <c r="E365" s="193"/>
      <c r="F365" s="193"/>
      <c r="G365" s="193"/>
      <c r="H365" s="193"/>
      <c r="I365" s="193"/>
      <c r="J365" s="221"/>
      <c r="K365" s="224"/>
      <c r="L365" s="208"/>
      <c r="M365" s="190"/>
    </row>
    <row r="366" spans="1:13" x14ac:dyDescent="0.25">
      <c r="A366" s="205"/>
      <c r="B366" s="206" t="s">
        <v>283</v>
      </c>
      <c r="C366" s="193"/>
      <c r="D366" s="193"/>
      <c r="E366" s="193"/>
      <c r="F366" s="193"/>
      <c r="G366" s="193"/>
      <c r="H366" s="193"/>
      <c r="I366" s="193"/>
      <c r="J366" s="221"/>
      <c r="K366" s="224"/>
      <c r="L366" s="208"/>
      <c r="M366" s="190"/>
    </row>
    <row r="367" spans="1:13" x14ac:dyDescent="0.25">
      <c r="A367" s="205"/>
      <c r="B367" s="206" t="s">
        <v>284</v>
      </c>
      <c r="C367" s="193"/>
      <c r="D367" s="193"/>
      <c r="E367" s="193"/>
      <c r="F367" s="193"/>
      <c r="G367" s="193"/>
      <c r="H367" s="193"/>
      <c r="I367" s="193"/>
      <c r="J367" s="221"/>
      <c r="K367" s="224">
        <v>0</v>
      </c>
      <c r="L367" s="208"/>
      <c r="M367" s="190"/>
    </row>
    <row r="368" spans="1:13" x14ac:dyDescent="0.25">
      <c r="A368" s="205"/>
      <c r="B368" s="206"/>
      <c r="C368" s="193"/>
      <c r="D368" s="193"/>
      <c r="E368" s="193"/>
      <c r="F368" s="193"/>
      <c r="G368" s="193"/>
      <c r="H368" s="193"/>
      <c r="I368" s="193"/>
      <c r="J368" s="221"/>
      <c r="K368" s="224"/>
      <c r="L368" s="208"/>
      <c r="M368" s="190"/>
    </row>
    <row r="369" spans="1:13" x14ac:dyDescent="0.25">
      <c r="A369" s="205"/>
      <c r="B369" s="206"/>
      <c r="C369" s="193"/>
      <c r="D369" s="193"/>
      <c r="E369" s="193"/>
      <c r="F369" s="193"/>
      <c r="G369" s="193"/>
      <c r="H369" s="193"/>
      <c r="I369" s="193"/>
      <c r="J369" s="221"/>
      <c r="K369" s="224"/>
      <c r="L369" s="208"/>
      <c r="M369" s="190"/>
    </row>
    <row r="370" spans="1:13" x14ac:dyDescent="0.25">
      <c r="A370" s="205"/>
      <c r="B370" s="206"/>
      <c r="C370" s="193"/>
      <c r="D370" s="193"/>
      <c r="E370" s="193"/>
      <c r="F370" s="193"/>
      <c r="G370" s="193"/>
      <c r="H370" s="193"/>
      <c r="I370" s="193"/>
      <c r="J370" s="221"/>
      <c r="K370" s="224"/>
      <c r="L370" s="208"/>
      <c r="M370" s="190"/>
    </row>
    <row r="371" spans="1:13" x14ac:dyDescent="0.25">
      <c r="A371" s="205"/>
      <c r="B371" s="206"/>
      <c r="C371" s="193"/>
      <c r="D371" s="193"/>
      <c r="E371" s="193"/>
      <c r="F371" s="193"/>
      <c r="G371" s="193"/>
      <c r="H371" s="193"/>
      <c r="I371" s="193"/>
      <c r="J371" s="221"/>
      <c r="K371" s="224"/>
      <c r="L371" s="208"/>
      <c r="M371" s="190"/>
    </row>
    <row r="372" spans="1:13" x14ac:dyDescent="0.25">
      <c r="A372" s="205"/>
      <c r="B372" s="206"/>
      <c r="C372" s="193"/>
      <c r="D372" s="193"/>
      <c r="E372" s="193"/>
      <c r="F372" s="193"/>
      <c r="G372" s="193"/>
      <c r="H372" s="193"/>
      <c r="I372" s="193"/>
      <c r="J372" s="221"/>
      <c r="K372" s="224"/>
      <c r="L372" s="208"/>
      <c r="M372" s="190"/>
    </row>
    <row r="373" spans="1:13" x14ac:dyDescent="0.25">
      <c r="A373" s="205"/>
      <c r="B373" s="206"/>
      <c r="C373" s="193"/>
      <c r="D373" s="193"/>
      <c r="E373" s="193"/>
      <c r="F373" s="193"/>
      <c r="G373" s="193"/>
      <c r="H373" s="193"/>
      <c r="I373" s="193"/>
      <c r="J373" s="221"/>
      <c r="K373" s="224"/>
      <c r="L373" s="208"/>
      <c r="M373" s="190"/>
    </row>
    <row r="374" spans="1:13" ht="14.4" thickBot="1" x14ac:dyDescent="0.3">
      <c r="A374" s="216"/>
      <c r="B374" s="217"/>
      <c r="C374" s="218"/>
      <c r="D374" s="218"/>
      <c r="E374" s="218"/>
      <c r="F374" s="219" t="s">
        <v>121</v>
      </c>
      <c r="G374" s="218"/>
      <c r="H374" s="219"/>
      <c r="I374" s="218"/>
      <c r="J374" s="228" t="s">
        <v>122</v>
      </c>
      <c r="K374" s="229">
        <f>K329+K367</f>
        <v>0</v>
      </c>
      <c r="L374" s="203"/>
      <c r="M374" s="204"/>
    </row>
    <row r="375" spans="1:13" x14ac:dyDescent="0.25">
      <c r="A375" s="201" t="s">
        <v>0</v>
      </c>
      <c r="B375" s="280"/>
      <c r="C375" s="280"/>
      <c r="D375" s="280"/>
      <c r="E375" s="280"/>
      <c r="F375" s="280"/>
      <c r="G375" s="280"/>
      <c r="H375" s="280"/>
      <c r="I375" s="280"/>
      <c r="J375" s="280"/>
      <c r="K375" s="202" t="s">
        <v>97</v>
      </c>
      <c r="L375" s="203"/>
      <c r="M375" s="204"/>
    </row>
    <row r="376" spans="1:13" x14ac:dyDescent="0.25">
      <c r="A376" s="205" t="s">
        <v>5</v>
      </c>
      <c r="B376" s="209" t="s">
        <v>285</v>
      </c>
      <c r="C376" s="210"/>
      <c r="D376" s="210"/>
      <c r="E376" s="210"/>
      <c r="F376" s="210"/>
      <c r="G376" s="210"/>
      <c r="H376" s="210"/>
      <c r="I376" s="210"/>
      <c r="J376" s="235"/>
      <c r="K376" s="236"/>
      <c r="L376" s="208"/>
      <c r="M376" s="190"/>
    </row>
    <row r="377" spans="1:13" x14ac:dyDescent="0.25">
      <c r="A377" s="205"/>
      <c r="B377" s="206" t="s">
        <v>286</v>
      </c>
      <c r="C377" s="193"/>
      <c r="D377" s="193"/>
      <c r="E377" s="193"/>
      <c r="F377" s="193"/>
      <c r="G377" s="193"/>
      <c r="H377" s="193"/>
      <c r="I377" s="193"/>
      <c r="J377" s="221"/>
      <c r="K377" s="222"/>
      <c r="L377" s="208"/>
      <c r="M377" s="190"/>
    </row>
    <row r="378" spans="1:13" x14ac:dyDescent="0.25">
      <c r="A378" s="205"/>
      <c r="B378" s="206" t="s">
        <v>287</v>
      </c>
      <c r="C378" s="193"/>
      <c r="D378" s="193"/>
      <c r="E378" s="193"/>
      <c r="F378" s="193"/>
      <c r="G378" s="193"/>
      <c r="H378" s="193"/>
      <c r="I378" s="193"/>
      <c r="J378" s="221"/>
      <c r="K378" s="222"/>
      <c r="L378" s="208"/>
      <c r="M378" s="190"/>
    </row>
    <row r="379" spans="1:13" x14ac:dyDescent="0.25">
      <c r="A379" s="205"/>
      <c r="B379" s="206" t="s">
        <v>288</v>
      </c>
      <c r="C379" s="193"/>
      <c r="D379" s="193"/>
      <c r="E379" s="193"/>
      <c r="F379" s="193"/>
      <c r="G379" s="193"/>
      <c r="H379" s="193"/>
      <c r="I379" s="193"/>
      <c r="J379" s="221"/>
      <c r="K379" s="222"/>
      <c r="L379" s="208"/>
      <c r="M379" s="190"/>
    </row>
    <row r="380" spans="1:13" x14ac:dyDescent="0.25">
      <c r="A380" s="205"/>
      <c r="B380" s="206" t="s">
        <v>289</v>
      </c>
      <c r="C380" s="193"/>
      <c r="D380" s="193"/>
      <c r="E380" s="193"/>
      <c r="F380" s="193"/>
      <c r="G380" s="193"/>
      <c r="H380" s="193"/>
      <c r="I380" s="193"/>
      <c r="J380" s="221"/>
      <c r="K380" s="224">
        <v>0</v>
      </c>
      <c r="L380" s="208"/>
      <c r="M380" s="190"/>
    </row>
    <row r="381" spans="1:13" x14ac:dyDescent="0.25">
      <c r="A381" s="205"/>
      <c r="B381" s="206"/>
      <c r="C381" s="193"/>
      <c r="D381" s="193"/>
      <c r="E381" s="193"/>
      <c r="F381" s="193"/>
      <c r="G381" s="193"/>
      <c r="H381" s="193"/>
      <c r="I381" s="193"/>
      <c r="J381" s="221"/>
      <c r="K381" s="224"/>
      <c r="L381" s="208"/>
      <c r="M381" s="190"/>
    </row>
    <row r="382" spans="1:13" x14ac:dyDescent="0.25">
      <c r="A382" s="205" t="s">
        <v>290</v>
      </c>
      <c r="B382" s="234" t="s">
        <v>291</v>
      </c>
      <c r="C382" s="193"/>
      <c r="D382" s="193"/>
      <c r="E382" s="193"/>
      <c r="F382" s="193"/>
      <c r="G382" s="193"/>
      <c r="H382" s="193"/>
      <c r="I382" s="193"/>
      <c r="J382" s="221"/>
      <c r="K382" s="224"/>
      <c r="L382" s="208"/>
      <c r="M382" s="190"/>
    </row>
    <row r="383" spans="1:13" x14ac:dyDescent="0.25">
      <c r="A383" s="205"/>
      <c r="B383" s="206"/>
      <c r="C383" s="193"/>
      <c r="D383" s="193"/>
      <c r="E383" s="193"/>
      <c r="F383" s="193"/>
      <c r="G383" s="193"/>
      <c r="H383" s="193"/>
      <c r="I383" s="193"/>
      <c r="J383" s="221"/>
      <c r="K383" s="224"/>
      <c r="L383" s="208"/>
      <c r="M383" s="190"/>
    </row>
    <row r="384" spans="1:13" x14ac:dyDescent="0.25">
      <c r="A384" s="205" t="s">
        <v>6</v>
      </c>
      <c r="B384" s="209" t="s">
        <v>292</v>
      </c>
      <c r="C384" s="193"/>
      <c r="D384" s="193"/>
      <c r="E384" s="193"/>
      <c r="F384" s="193"/>
      <c r="G384" s="193"/>
      <c r="H384" s="193"/>
      <c r="I384" s="193"/>
      <c r="J384" s="221"/>
      <c r="K384" s="224"/>
      <c r="L384" s="208"/>
      <c r="M384" s="190"/>
    </row>
    <row r="385" spans="1:13" x14ac:dyDescent="0.25">
      <c r="A385" s="205"/>
      <c r="B385" s="206" t="s">
        <v>293</v>
      </c>
      <c r="C385" s="193"/>
      <c r="D385" s="193"/>
      <c r="E385" s="193"/>
      <c r="F385" s="193"/>
      <c r="G385" s="193"/>
      <c r="H385" s="193"/>
      <c r="I385" s="193"/>
      <c r="J385" s="221"/>
      <c r="K385" s="224"/>
      <c r="L385" s="208"/>
      <c r="M385" s="190"/>
    </row>
    <row r="386" spans="1:13" x14ac:dyDescent="0.25">
      <c r="A386" s="205"/>
      <c r="B386" s="206" t="s">
        <v>294</v>
      </c>
      <c r="C386" s="193"/>
      <c r="D386" s="193"/>
      <c r="E386" s="193"/>
      <c r="F386" s="193"/>
      <c r="G386" s="193"/>
      <c r="H386" s="193"/>
      <c r="I386" s="193"/>
      <c r="J386" s="221"/>
      <c r="K386" s="224"/>
      <c r="L386" s="208"/>
      <c r="M386" s="190"/>
    </row>
    <row r="387" spans="1:13" x14ac:dyDescent="0.25">
      <c r="A387" s="205"/>
      <c r="B387" s="206" t="s">
        <v>295</v>
      </c>
      <c r="C387" s="193"/>
      <c r="D387" s="193"/>
      <c r="E387" s="193"/>
      <c r="F387" s="193"/>
      <c r="G387" s="193"/>
      <c r="H387" s="193"/>
      <c r="I387" s="193"/>
      <c r="J387" s="221"/>
      <c r="K387" s="224"/>
      <c r="L387" s="208"/>
      <c r="M387" s="190"/>
    </row>
    <row r="388" spans="1:13" x14ac:dyDescent="0.25">
      <c r="A388" s="205"/>
      <c r="B388" s="206" t="s">
        <v>296</v>
      </c>
      <c r="C388" s="193"/>
      <c r="D388" s="193"/>
      <c r="E388" s="193"/>
      <c r="F388" s="193"/>
      <c r="G388" s="193"/>
      <c r="H388" s="193"/>
      <c r="I388" s="193"/>
      <c r="J388" s="221"/>
      <c r="K388" s="224"/>
      <c r="L388" s="208"/>
      <c r="M388" s="190"/>
    </row>
    <row r="389" spans="1:13" x14ac:dyDescent="0.25">
      <c r="A389" s="205"/>
      <c r="B389" s="206" t="s">
        <v>297</v>
      </c>
      <c r="C389" s="193"/>
      <c r="D389" s="193"/>
      <c r="E389" s="193"/>
      <c r="F389" s="193"/>
      <c r="G389" s="193"/>
      <c r="H389" s="193"/>
      <c r="I389" s="193"/>
      <c r="J389" s="221"/>
      <c r="K389" s="224"/>
      <c r="L389" s="208"/>
      <c r="M389" s="190"/>
    </row>
    <row r="390" spans="1:13" x14ac:dyDescent="0.25">
      <c r="A390" s="205"/>
      <c r="B390" s="206" t="s">
        <v>298</v>
      </c>
      <c r="C390" s="193"/>
      <c r="D390" s="193"/>
      <c r="E390" s="193"/>
      <c r="F390" s="193"/>
      <c r="G390" s="193"/>
      <c r="H390" s="193"/>
      <c r="I390" s="193"/>
      <c r="J390" s="221"/>
      <c r="K390" s="224"/>
      <c r="L390" s="208"/>
      <c r="M390" s="190"/>
    </row>
    <row r="391" spans="1:13" x14ac:dyDescent="0.25">
      <c r="A391" s="205"/>
      <c r="B391" s="206" t="s">
        <v>299</v>
      </c>
      <c r="C391" s="193"/>
      <c r="D391" s="193"/>
      <c r="E391" s="193"/>
      <c r="F391" s="193"/>
      <c r="G391" s="193"/>
      <c r="H391" s="193"/>
      <c r="I391" s="193"/>
      <c r="J391" s="221"/>
      <c r="K391" s="224"/>
      <c r="L391" s="208"/>
      <c r="M391" s="190"/>
    </row>
    <row r="392" spans="1:13" x14ac:dyDescent="0.25">
      <c r="A392" s="205"/>
      <c r="B392" s="206" t="s">
        <v>300</v>
      </c>
      <c r="C392" s="193"/>
      <c r="D392" s="193"/>
      <c r="E392" s="193"/>
      <c r="F392" s="193"/>
      <c r="G392" s="193"/>
      <c r="H392" s="193"/>
      <c r="I392" s="193"/>
      <c r="J392" s="221"/>
      <c r="K392" s="224"/>
      <c r="L392" s="208"/>
      <c r="M392" s="190"/>
    </row>
    <row r="393" spans="1:13" x14ac:dyDescent="0.25">
      <c r="A393" s="205"/>
      <c r="B393" s="206" t="s">
        <v>301</v>
      </c>
      <c r="C393" s="193"/>
      <c r="D393" s="193"/>
      <c r="E393" s="193"/>
      <c r="F393" s="193"/>
      <c r="G393" s="193"/>
      <c r="H393" s="193"/>
      <c r="I393" s="193"/>
      <c r="J393" s="221"/>
      <c r="K393" s="224">
        <v>0</v>
      </c>
      <c r="L393" s="208"/>
      <c r="M393" s="190"/>
    </row>
    <row r="394" spans="1:13" x14ac:dyDescent="0.25">
      <c r="A394" s="205"/>
      <c r="B394" s="206"/>
      <c r="C394" s="193"/>
      <c r="D394" s="193"/>
      <c r="E394" s="193"/>
      <c r="F394" s="193"/>
      <c r="G394" s="193"/>
      <c r="H394" s="193"/>
      <c r="I394" s="193"/>
      <c r="J394" s="221"/>
      <c r="K394" s="224"/>
      <c r="L394" s="208"/>
      <c r="M394" s="190"/>
    </row>
    <row r="395" spans="1:13" x14ac:dyDescent="0.25">
      <c r="A395" s="205" t="s">
        <v>8</v>
      </c>
      <c r="B395" s="209" t="s">
        <v>302</v>
      </c>
      <c r="C395" s="193"/>
      <c r="D395" s="193"/>
      <c r="E395" s="193"/>
      <c r="F395" s="193"/>
      <c r="G395" s="193"/>
      <c r="H395" s="193"/>
      <c r="I395" s="193"/>
      <c r="J395" s="221"/>
      <c r="K395" s="224"/>
      <c r="L395" s="208"/>
      <c r="M395" s="190"/>
    </row>
    <row r="396" spans="1:13" x14ac:dyDescent="0.25">
      <c r="A396" s="205"/>
      <c r="B396" s="206" t="s">
        <v>303</v>
      </c>
      <c r="C396" s="193"/>
      <c r="D396" s="193"/>
      <c r="E396" s="193"/>
      <c r="F396" s="193"/>
      <c r="G396" s="193"/>
      <c r="H396" s="193"/>
      <c r="I396" s="193"/>
      <c r="J396" s="221"/>
      <c r="K396" s="224"/>
      <c r="L396" s="208"/>
      <c r="M396" s="190"/>
    </row>
    <row r="397" spans="1:13" x14ac:dyDescent="0.25">
      <c r="A397" s="205"/>
      <c r="B397" s="206" t="s">
        <v>304</v>
      </c>
      <c r="C397" s="193"/>
      <c r="D397" s="193"/>
      <c r="E397" s="193"/>
      <c r="F397" s="193"/>
      <c r="G397" s="193"/>
      <c r="H397" s="193"/>
      <c r="I397" s="193"/>
      <c r="J397" s="221"/>
      <c r="K397" s="224"/>
      <c r="L397" s="208"/>
      <c r="M397" s="190"/>
    </row>
    <row r="398" spans="1:13" x14ac:dyDescent="0.25">
      <c r="A398" s="205"/>
      <c r="B398" s="206" t="s">
        <v>305</v>
      </c>
      <c r="C398" s="193"/>
      <c r="D398" s="193"/>
      <c r="E398" s="193"/>
      <c r="F398" s="193"/>
      <c r="G398" s="193"/>
      <c r="H398" s="193"/>
      <c r="I398" s="193"/>
      <c r="J398" s="221"/>
      <c r="K398" s="224">
        <v>0</v>
      </c>
      <c r="L398" s="208"/>
      <c r="M398" s="190"/>
    </row>
    <row r="399" spans="1:13" x14ac:dyDescent="0.25">
      <c r="A399" s="205"/>
      <c r="B399" s="206"/>
      <c r="C399" s="193"/>
      <c r="D399" s="193"/>
      <c r="E399" s="193"/>
      <c r="F399" s="193"/>
      <c r="G399" s="193"/>
      <c r="H399" s="193"/>
      <c r="I399" s="193"/>
      <c r="J399" s="221"/>
      <c r="K399" s="224"/>
      <c r="L399" s="208"/>
      <c r="M399" s="190"/>
    </row>
    <row r="400" spans="1:13" x14ac:dyDescent="0.25">
      <c r="A400" s="205" t="s">
        <v>10</v>
      </c>
      <c r="B400" s="209" t="s">
        <v>306</v>
      </c>
      <c r="C400" s="193"/>
      <c r="D400" s="193"/>
      <c r="E400" s="193"/>
      <c r="F400" s="193"/>
      <c r="G400" s="193"/>
      <c r="H400" s="193"/>
      <c r="I400" s="193"/>
      <c r="J400" s="221"/>
      <c r="K400" s="224"/>
      <c r="L400" s="208"/>
      <c r="M400" s="190"/>
    </row>
    <row r="401" spans="1:13" x14ac:dyDescent="0.25">
      <c r="A401" s="205"/>
      <c r="B401" s="206" t="s">
        <v>307</v>
      </c>
      <c r="C401" s="193"/>
      <c r="D401" s="193"/>
      <c r="E401" s="193"/>
      <c r="F401" s="193"/>
      <c r="G401" s="193"/>
      <c r="H401" s="193"/>
      <c r="I401" s="193"/>
      <c r="J401" s="221"/>
      <c r="K401" s="224"/>
      <c r="L401" s="208"/>
      <c r="M401" s="190"/>
    </row>
    <row r="402" spans="1:13" x14ac:dyDescent="0.25">
      <c r="A402" s="205"/>
      <c r="B402" s="206" t="s">
        <v>308</v>
      </c>
      <c r="C402" s="193"/>
      <c r="D402" s="193"/>
      <c r="E402" s="193"/>
      <c r="F402" s="193"/>
      <c r="G402" s="193"/>
      <c r="H402" s="193"/>
      <c r="I402" s="193"/>
      <c r="J402" s="221"/>
      <c r="K402" s="224"/>
      <c r="L402" s="208"/>
      <c r="M402" s="190"/>
    </row>
    <row r="403" spans="1:13" x14ac:dyDescent="0.25">
      <c r="A403" s="205"/>
      <c r="B403" s="206" t="s">
        <v>309</v>
      </c>
      <c r="C403" s="193"/>
      <c r="D403" s="193"/>
      <c r="E403" s="193"/>
      <c r="F403" s="193"/>
      <c r="G403" s="193"/>
      <c r="H403" s="193"/>
      <c r="I403" s="193"/>
      <c r="J403" s="221"/>
      <c r="K403" s="224">
        <v>0</v>
      </c>
      <c r="L403" s="208"/>
      <c r="M403" s="190"/>
    </row>
    <row r="404" spans="1:13" x14ac:dyDescent="0.25">
      <c r="A404" s="205"/>
      <c r="B404" s="206" t="s">
        <v>310</v>
      </c>
      <c r="C404" s="193"/>
      <c r="D404" s="193"/>
      <c r="E404" s="193"/>
      <c r="F404" s="193"/>
      <c r="G404" s="193"/>
      <c r="H404" s="193"/>
      <c r="I404" s="193"/>
      <c r="J404" s="221"/>
      <c r="K404" s="224"/>
      <c r="L404" s="208"/>
      <c r="M404" s="190"/>
    </row>
    <row r="405" spans="1:13" x14ac:dyDescent="0.25">
      <c r="A405" s="205"/>
      <c r="B405" s="206"/>
      <c r="C405" s="193"/>
      <c r="D405" s="193"/>
      <c r="E405" s="193"/>
      <c r="F405" s="193"/>
      <c r="G405" s="193"/>
      <c r="H405" s="193"/>
      <c r="I405" s="193"/>
      <c r="J405" s="221"/>
      <c r="K405" s="224"/>
      <c r="L405" s="208"/>
      <c r="M405" s="190"/>
    </row>
    <row r="406" spans="1:13" x14ac:dyDescent="0.25">
      <c r="A406" s="205" t="s">
        <v>11</v>
      </c>
      <c r="B406" s="209" t="s">
        <v>311</v>
      </c>
      <c r="C406" s="193"/>
      <c r="D406" s="193"/>
      <c r="E406" s="193"/>
      <c r="F406" s="193"/>
      <c r="G406" s="193"/>
      <c r="H406" s="193"/>
      <c r="I406" s="193"/>
      <c r="J406" s="221"/>
      <c r="K406" s="224"/>
      <c r="L406" s="208"/>
      <c r="M406" s="190"/>
    </row>
    <row r="407" spans="1:13" x14ac:dyDescent="0.25">
      <c r="A407" s="205"/>
      <c r="B407" s="206" t="s">
        <v>312</v>
      </c>
      <c r="C407" s="193"/>
      <c r="D407" s="193"/>
      <c r="E407" s="193"/>
      <c r="F407" s="193"/>
      <c r="G407" s="193"/>
      <c r="H407" s="193"/>
      <c r="I407" s="193"/>
      <c r="J407" s="221"/>
      <c r="K407" s="224"/>
      <c r="L407" s="208"/>
      <c r="M407" s="190"/>
    </row>
    <row r="408" spans="1:13" x14ac:dyDescent="0.25">
      <c r="A408" s="205"/>
      <c r="B408" s="206" t="s">
        <v>313</v>
      </c>
      <c r="C408" s="193"/>
      <c r="D408" s="193"/>
      <c r="E408" s="193"/>
      <c r="F408" s="193"/>
      <c r="G408" s="193"/>
      <c r="H408" s="193"/>
      <c r="I408" s="193"/>
      <c r="J408" s="221"/>
      <c r="K408" s="224"/>
      <c r="L408" s="208"/>
      <c r="M408" s="190"/>
    </row>
    <row r="409" spans="1:13" x14ac:dyDescent="0.25">
      <c r="A409" s="205"/>
      <c r="B409" s="206" t="s">
        <v>314</v>
      </c>
      <c r="C409" s="193"/>
      <c r="D409" s="193"/>
      <c r="E409" s="193"/>
      <c r="F409" s="193"/>
      <c r="G409" s="193"/>
      <c r="H409" s="193"/>
      <c r="I409" s="193"/>
      <c r="J409" s="221"/>
      <c r="K409" s="224">
        <v>0</v>
      </c>
      <c r="L409" s="208"/>
      <c r="M409" s="190"/>
    </row>
    <row r="410" spans="1:13" x14ac:dyDescent="0.25">
      <c r="A410" s="205"/>
      <c r="B410" s="206"/>
      <c r="C410" s="193"/>
      <c r="D410" s="193"/>
      <c r="E410" s="193"/>
      <c r="F410" s="193"/>
      <c r="G410" s="193"/>
      <c r="H410" s="193"/>
      <c r="I410" s="193"/>
      <c r="J410" s="221"/>
      <c r="K410" s="224"/>
      <c r="L410" s="208"/>
      <c r="M410" s="190"/>
    </row>
    <row r="411" spans="1:13" x14ac:dyDescent="0.25">
      <c r="A411" s="205"/>
      <c r="B411" s="206" t="s">
        <v>315</v>
      </c>
      <c r="C411" s="193"/>
      <c r="D411" s="193"/>
      <c r="E411" s="193"/>
      <c r="F411" s="193"/>
      <c r="G411" s="193"/>
      <c r="H411" s="193"/>
      <c r="I411" s="193"/>
      <c r="J411" s="221"/>
      <c r="K411" s="224"/>
      <c r="L411" s="208"/>
      <c r="M411" s="190"/>
    </row>
    <row r="412" spans="1:13" x14ac:dyDescent="0.25">
      <c r="A412" s="205"/>
      <c r="B412" s="206" t="s">
        <v>316</v>
      </c>
      <c r="C412" s="193"/>
      <c r="D412" s="193"/>
      <c r="E412" s="193"/>
      <c r="F412" s="193"/>
      <c r="G412" s="193"/>
      <c r="H412" s="193"/>
      <c r="I412" s="193"/>
      <c r="J412" s="221"/>
      <c r="K412" s="224"/>
      <c r="L412" s="208"/>
      <c r="M412" s="190"/>
    </row>
    <row r="413" spans="1:13" x14ac:dyDescent="0.25">
      <c r="A413" s="205"/>
      <c r="B413" s="206" t="s">
        <v>317</v>
      </c>
      <c r="C413" s="193"/>
      <c r="D413" s="193"/>
      <c r="E413" s="193"/>
      <c r="F413" s="193"/>
      <c r="G413" s="193"/>
      <c r="H413" s="193"/>
      <c r="I413" s="193"/>
      <c r="J413" s="221"/>
      <c r="K413" s="224"/>
      <c r="L413" s="208"/>
      <c r="M413" s="190"/>
    </row>
    <row r="414" spans="1:13" x14ac:dyDescent="0.25">
      <c r="A414" s="205"/>
      <c r="B414" s="206" t="s">
        <v>318</v>
      </c>
      <c r="C414" s="193"/>
      <c r="D414" s="193"/>
      <c r="E414" s="193"/>
      <c r="F414" s="193"/>
      <c r="G414" s="193"/>
      <c r="H414" s="193"/>
      <c r="I414" s="193"/>
      <c r="J414" s="221"/>
      <c r="K414" s="224"/>
      <c r="L414" s="208"/>
      <c r="M414" s="190"/>
    </row>
    <row r="415" spans="1:13" x14ac:dyDescent="0.25">
      <c r="A415" s="205"/>
      <c r="B415" s="206" t="s">
        <v>319</v>
      </c>
      <c r="C415" s="193"/>
      <c r="D415" s="193"/>
      <c r="E415" s="193"/>
      <c r="F415" s="193"/>
      <c r="G415" s="193"/>
      <c r="H415" s="193"/>
      <c r="I415" s="193"/>
      <c r="J415" s="221"/>
      <c r="K415" s="224"/>
      <c r="L415" s="208"/>
      <c r="M415" s="190"/>
    </row>
    <row r="416" spans="1:13" x14ac:dyDescent="0.25">
      <c r="A416" s="205"/>
      <c r="B416" s="206" t="s">
        <v>320</v>
      </c>
      <c r="C416" s="193"/>
      <c r="D416" s="193"/>
      <c r="E416" s="193"/>
      <c r="F416" s="193"/>
      <c r="G416" s="193"/>
      <c r="H416" s="193"/>
      <c r="I416" s="193"/>
      <c r="J416" s="221"/>
      <c r="K416" s="224"/>
      <c r="L416" s="208"/>
      <c r="M416" s="190"/>
    </row>
    <row r="417" spans="1:13" x14ac:dyDescent="0.25">
      <c r="A417" s="205"/>
      <c r="B417" s="206" t="s">
        <v>321</v>
      </c>
      <c r="C417" s="193"/>
      <c r="D417" s="193"/>
      <c r="E417" s="193"/>
      <c r="F417" s="193"/>
      <c r="G417" s="193"/>
      <c r="H417" s="193"/>
      <c r="I417" s="193"/>
      <c r="J417" s="221"/>
      <c r="K417" s="224"/>
      <c r="L417" s="208"/>
      <c r="M417" s="190"/>
    </row>
    <row r="418" spans="1:13" x14ac:dyDescent="0.25">
      <c r="A418" s="205"/>
      <c r="B418" s="206" t="s">
        <v>322</v>
      </c>
      <c r="C418" s="193"/>
      <c r="D418" s="193"/>
      <c r="E418" s="193"/>
      <c r="F418" s="193"/>
      <c r="G418" s="193"/>
      <c r="H418" s="193"/>
      <c r="I418" s="193"/>
      <c r="J418" s="221"/>
      <c r="K418" s="224"/>
      <c r="L418" s="208"/>
      <c r="M418" s="190"/>
    </row>
    <row r="419" spans="1:13" x14ac:dyDescent="0.25">
      <c r="A419" s="205"/>
      <c r="B419" s="206" t="s">
        <v>323</v>
      </c>
      <c r="C419" s="193"/>
      <c r="D419" s="193"/>
      <c r="E419" s="193"/>
      <c r="F419" s="193"/>
      <c r="G419" s="193"/>
      <c r="H419" s="193"/>
      <c r="I419" s="193"/>
      <c r="J419" s="221"/>
      <c r="K419" s="224"/>
      <c r="L419" s="208"/>
      <c r="M419" s="190"/>
    </row>
    <row r="420" spans="1:13" x14ac:dyDescent="0.25">
      <c r="A420" s="205"/>
      <c r="B420" s="206"/>
      <c r="C420" s="193"/>
      <c r="D420" s="193"/>
      <c r="E420" s="193"/>
      <c r="F420" s="193"/>
      <c r="G420" s="193"/>
      <c r="H420" s="193"/>
      <c r="I420" s="193"/>
      <c r="J420" s="221"/>
      <c r="K420" s="224"/>
      <c r="L420" s="208"/>
      <c r="M420" s="190"/>
    </row>
    <row r="421" spans="1:13" x14ac:dyDescent="0.25">
      <c r="A421" s="205"/>
      <c r="B421" s="206" t="s">
        <v>324</v>
      </c>
      <c r="C421" s="193"/>
      <c r="D421" s="193"/>
      <c r="E421" s="193"/>
      <c r="F421" s="193"/>
      <c r="G421" s="193"/>
      <c r="H421" s="193"/>
      <c r="I421" s="193"/>
      <c r="J421" s="221"/>
      <c r="K421" s="224"/>
      <c r="L421" s="208"/>
      <c r="M421" s="190"/>
    </row>
    <row r="422" spans="1:13" x14ac:dyDescent="0.25">
      <c r="A422" s="205"/>
      <c r="B422" s="206" t="s">
        <v>325</v>
      </c>
      <c r="C422" s="193"/>
      <c r="D422" s="193"/>
      <c r="E422" s="193"/>
      <c r="F422" s="193"/>
      <c r="G422" s="193"/>
      <c r="H422" s="193"/>
      <c r="I422" s="193"/>
      <c r="J422" s="221"/>
      <c r="K422" s="224"/>
      <c r="L422" s="208"/>
      <c r="M422" s="190"/>
    </row>
    <row r="423" spans="1:13" x14ac:dyDescent="0.25">
      <c r="A423" s="205"/>
      <c r="B423" s="206"/>
      <c r="C423" s="193"/>
      <c r="D423" s="193"/>
      <c r="E423" s="193"/>
      <c r="F423" s="193"/>
      <c r="G423" s="193"/>
      <c r="H423" s="193"/>
      <c r="I423" s="193"/>
      <c r="J423" s="221"/>
      <c r="K423" s="224"/>
      <c r="L423" s="208"/>
      <c r="M423" s="190"/>
    </row>
    <row r="424" spans="1:13" x14ac:dyDescent="0.25">
      <c r="A424" s="205"/>
      <c r="B424" s="206"/>
      <c r="C424" s="193"/>
      <c r="D424" s="193"/>
      <c r="E424" s="193"/>
      <c r="F424" s="193"/>
      <c r="G424" s="193"/>
      <c r="H424" s="193"/>
      <c r="I424" s="193"/>
      <c r="J424" s="221"/>
      <c r="K424" s="224"/>
      <c r="L424" s="208"/>
      <c r="M424" s="190"/>
    </row>
    <row r="425" spans="1:13" x14ac:dyDescent="0.25">
      <c r="A425" s="205"/>
      <c r="B425" s="206"/>
      <c r="C425" s="193"/>
      <c r="D425" s="193"/>
      <c r="E425" s="193"/>
      <c r="F425" s="193"/>
      <c r="G425" s="193"/>
      <c r="H425" s="193"/>
      <c r="I425" s="193"/>
      <c r="J425" s="221"/>
      <c r="K425" s="224"/>
      <c r="L425" s="208"/>
      <c r="M425" s="190"/>
    </row>
    <row r="426" spans="1:13" x14ac:dyDescent="0.25">
      <c r="A426" s="205"/>
      <c r="B426" s="206"/>
      <c r="C426" s="193"/>
      <c r="D426" s="193"/>
      <c r="E426" s="193"/>
      <c r="F426" s="193"/>
      <c r="G426" s="193"/>
      <c r="H426" s="193"/>
      <c r="I426" s="193"/>
      <c r="J426" s="221"/>
      <c r="K426" s="224"/>
      <c r="L426" s="208"/>
      <c r="M426" s="190"/>
    </row>
    <row r="427" spans="1:13" ht="14.4" thickBot="1" x14ac:dyDescent="0.3">
      <c r="A427" s="216"/>
      <c r="B427" s="217"/>
      <c r="C427" s="218"/>
      <c r="D427" s="218"/>
      <c r="E427" s="218"/>
      <c r="F427" s="219" t="s">
        <v>121</v>
      </c>
      <c r="G427" s="218"/>
      <c r="H427" s="219"/>
      <c r="I427" s="219"/>
      <c r="J427" s="228" t="s">
        <v>122</v>
      </c>
      <c r="K427" s="229">
        <f>K380+K393+K398+K403+K409</f>
        <v>0</v>
      </c>
      <c r="L427" s="203"/>
      <c r="M427" s="204"/>
    </row>
    <row r="428" spans="1:13" x14ac:dyDescent="0.25">
      <c r="A428" s="201" t="s">
        <v>0</v>
      </c>
      <c r="B428" s="280"/>
      <c r="C428" s="280"/>
      <c r="D428" s="280"/>
      <c r="E428" s="280"/>
      <c r="F428" s="280"/>
      <c r="G428" s="280"/>
      <c r="H428" s="280"/>
      <c r="I428" s="280"/>
      <c r="J428" s="280"/>
      <c r="K428" s="202" t="s">
        <v>97</v>
      </c>
      <c r="L428" s="203"/>
      <c r="M428" s="204"/>
    </row>
    <row r="429" spans="1:13" x14ac:dyDescent="0.25">
      <c r="A429" s="225" t="s">
        <v>5</v>
      </c>
      <c r="B429" s="223" t="s">
        <v>326</v>
      </c>
      <c r="C429" s="193"/>
      <c r="D429" s="193"/>
      <c r="E429" s="193"/>
      <c r="F429" s="193"/>
      <c r="G429" s="193"/>
      <c r="H429" s="193"/>
      <c r="I429" s="193"/>
      <c r="J429" s="221"/>
      <c r="K429" s="222"/>
      <c r="L429" s="208"/>
      <c r="M429" s="190"/>
    </row>
    <row r="430" spans="1:13" x14ac:dyDescent="0.25">
      <c r="A430" s="225"/>
      <c r="B430" s="237"/>
      <c r="C430" s="193"/>
      <c r="D430" s="193"/>
      <c r="E430" s="193"/>
      <c r="F430" s="193"/>
      <c r="G430" s="193"/>
      <c r="H430" s="193"/>
      <c r="I430" s="193"/>
      <c r="J430" s="221"/>
      <c r="K430" s="222"/>
      <c r="L430" s="208"/>
      <c r="M430" s="190"/>
    </row>
    <row r="431" spans="1:13" x14ac:dyDescent="0.25">
      <c r="A431" s="225"/>
      <c r="B431" s="237" t="s">
        <v>327</v>
      </c>
      <c r="C431" s="193"/>
      <c r="D431" s="193"/>
      <c r="E431" s="193"/>
      <c r="F431" s="193"/>
      <c r="G431" s="193"/>
      <c r="H431" s="193"/>
      <c r="I431" s="193"/>
      <c r="J431" s="221"/>
      <c r="K431" s="222"/>
      <c r="L431" s="208"/>
      <c r="M431" s="190"/>
    </row>
    <row r="432" spans="1:13" x14ac:dyDescent="0.25">
      <c r="A432" s="225"/>
      <c r="B432" s="237" t="s">
        <v>328</v>
      </c>
      <c r="C432" s="193"/>
      <c r="D432" s="193"/>
      <c r="E432" s="193"/>
      <c r="F432" s="193"/>
      <c r="G432" s="193"/>
      <c r="H432" s="193"/>
      <c r="I432" s="193"/>
      <c r="J432" s="221"/>
      <c r="K432" s="222"/>
      <c r="L432" s="208"/>
      <c r="M432" s="190"/>
    </row>
    <row r="433" spans="1:13" x14ac:dyDescent="0.25">
      <c r="A433" s="225"/>
      <c r="B433" s="237" t="s">
        <v>329</v>
      </c>
      <c r="C433" s="193"/>
      <c r="D433" s="193"/>
      <c r="E433" s="193"/>
      <c r="F433" s="193"/>
      <c r="G433" s="193"/>
      <c r="H433" s="193"/>
      <c r="I433" s="193"/>
      <c r="J433" s="221"/>
      <c r="K433" s="222"/>
      <c r="L433" s="208"/>
      <c r="M433" s="190"/>
    </row>
    <row r="434" spans="1:13" x14ac:dyDescent="0.25">
      <c r="A434" s="225"/>
      <c r="B434" s="237"/>
      <c r="C434" s="193"/>
      <c r="D434" s="193"/>
      <c r="E434" s="193"/>
      <c r="F434" s="193"/>
      <c r="G434" s="193"/>
      <c r="H434" s="193"/>
      <c r="I434" s="193"/>
      <c r="J434" s="221"/>
      <c r="K434" s="222"/>
      <c r="L434" s="208"/>
      <c r="M434" s="190"/>
    </row>
    <row r="435" spans="1:13" x14ac:dyDescent="0.25">
      <c r="A435" s="225"/>
      <c r="B435" s="237" t="s">
        <v>330</v>
      </c>
      <c r="C435" s="193"/>
      <c r="D435" s="193"/>
      <c r="E435" s="193"/>
      <c r="F435" s="193"/>
      <c r="G435" s="193"/>
      <c r="H435" s="193"/>
      <c r="I435" s="193"/>
      <c r="J435" s="221"/>
      <c r="K435" s="222"/>
      <c r="L435" s="208"/>
      <c r="M435" s="190"/>
    </row>
    <row r="436" spans="1:13" x14ac:dyDescent="0.25">
      <c r="A436" s="225"/>
      <c r="B436" s="237" t="s">
        <v>331</v>
      </c>
      <c r="C436" s="193"/>
      <c r="D436" s="193"/>
      <c r="E436" s="193"/>
      <c r="F436" s="193"/>
      <c r="G436" s="193"/>
      <c r="H436" s="193"/>
      <c r="I436" s="193"/>
      <c r="J436" s="221"/>
      <c r="K436" s="222"/>
      <c r="L436" s="208"/>
      <c r="M436" s="190"/>
    </row>
    <row r="437" spans="1:13" x14ac:dyDescent="0.25">
      <c r="A437" s="225"/>
      <c r="B437" s="237" t="s">
        <v>332</v>
      </c>
      <c r="C437" s="193"/>
      <c r="D437" s="193"/>
      <c r="E437" s="193"/>
      <c r="F437" s="193"/>
      <c r="G437" s="193"/>
      <c r="H437" s="193"/>
      <c r="I437" s="193"/>
      <c r="J437" s="221"/>
      <c r="K437" s="222"/>
      <c r="L437" s="208"/>
      <c r="M437" s="190"/>
    </row>
    <row r="438" spans="1:13" x14ac:dyDescent="0.25">
      <c r="A438" s="225"/>
      <c r="B438" s="237"/>
      <c r="C438" s="193"/>
      <c r="D438" s="193"/>
      <c r="E438" s="193"/>
      <c r="F438" s="193"/>
      <c r="G438" s="193"/>
      <c r="H438" s="193"/>
      <c r="I438" s="193"/>
      <c r="J438" s="221"/>
      <c r="K438" s="222"/>
      <c r="L438" s="208"/>
      <c r="M438" s="190"/>
    </row>
    <row r="439" spans="1:13" x14ac:dyDescent="0.25">
      <c r="A439" s="225"/>
      <c r="B439" s="237" t="s">
        <v>333</v>
      </c>
      <c r="C439" s="193"/>
      <c r="D439" s="193"/>
      <c r="E439" s="193"/>
      <c r="F439" s="193"/>
      <c r="G439" s="193"/>
      <c r="H439" s="193"/>
      <c r="I439" s="193"/>
      <c r="J439" s="221"/>
      <c r="K439" s="222"/>
      <c r="L439" s="208"/>
      <c r="M439" s="190"/>
    </row>
    <row r="440" spans="1:13" x14ac:dyDescent="0.25">
      <c r="A440" s="225"/>
      <c r="B440" s="237" t="s">
        <v>334</v>
      </c>
      <c r="C440" s="193"/>
      <c r="D440" s="193"/>
      <c r="E440" s="193"/>
      <c r="F440" s="193"/>
      <c r="G440" s="193"/>
      <c r="H440" s="193"/>
      <c r="I440" s="193"/>
      <c r="J440" s="221"/>
      <c r="K440" s="222"/>
      <c r="L440" s="208"/>
      <c r="M440" s="190"/>
    </row>
    <row r="441" spans="1:13" x14ac:dyDescent="0.25">
      <c r="A441" s="225"/>
      <c r="B441" s="237" t="s">
        <v>335</v>
      </c>
      <c r="C441" s="193"/>
      <c r="D441" s="193"/>
      <c r="E441" s="193"/>
      <c r="F441" s="193"/>
      <c r="G441" s="193"/>
      <c r="H441" s="193"/>
      <c r="I441" s="193"/>
      <c r="J441" s="221"/>
      <c r="K441" s="224"/>
      <c r="L441" s="208"/>
      <c r="M441" s="190"/>
    </row>
    <row r="442" spans="1:13" x14ac:dyDescent="0.25">
      <c r="A442" s="225"/>
      <c r="B442" s="237"/>
      <c r="C442" s="193"/>
      <c r="D442" s="193"/>
      <c r="E442" s="193"/>
      <c r="F442" s="193"/>
      <c r="G442" s="193"/>
      <c r="H442" s="193"/>
      <c r="I442" s="193"/>
      <c r="J442" s="221"/>
      <c r="K442" s="224"/>
      <c r="L442" s="208"/>
      <c r="M442" s="190"/>
    </row>
    <row r="443" spans="1:13" x14ac:dyDescent="0.25">
      <c r="A443" s="225" t="s">
        <v>6</v>
      </c>
      <c r="B443" s="223" t="s">
        <v>336</v>
      </c>
      <c r="C443" s="193"/>
      <c r="D443" s="193"/>
      <c r="E443" s="193"/>
      <c r="F443" s="193"/>
      <c r="G443" s="193"/>
      <c r="H443" s="193"/>
      <c r="I443" s="193"/>
      <c r="J443" s="221"/>
      <c r="K443" s="224"/>
      <c r="L443" s="208"/>
      <c r="M443" s="190"/>
    </row>
    <row r="444" spans="1:13" x14ac:dyDescent="0.25">
      <c r="A444" s="225"/>
      <c r="B444" s="226"/>
      <c r="C444" s="193"/>
      <c r="D444" s="193"/>
      <c r="E444" s="193"/>
      <c r="F444" s="193"/>
      <c r="G444" s="193"/>
      <c r="H444" s="193"/>
      <c r="I444" s="193"/>
      <c r="J444" s="221"/>
      <c r="K444" s="224"/>
      <c r="L444" s="208"/>
      <c r="M444" s="190"/>
    </row>
    <row r="445" spans="1:13" x14ac:dyDescent="0.25">
      <c r="A445" s="225"/>
      <c r="B445" s="237" t="s">
        <v>337</v>
      </c>
      <c r="C445" s="193"/>
      <c r="D445" s="193"/>
      <c r="E445" s="193"/>
      <c r="F445" s="193"/>
      <c r="G445" s="193"/>
      <c r="H445" s="193"/>
      <c r="I445" s="193"/>
      <c r="J445" s="221"/>
      <c r="K445" s="224"/>
      <c r="L445" s="208"/>
      <c r="M445" s="190"/>
    </row>
    <row r="446" spans="1:13" x14ac:dyDescent="0.25">
      <c r="A446" s="225"/>
      <c r="B446" s="237" t="s">
        <v>338</v>
      </c>
      <c r="C446" s="193"/>
      <c r="D446" s="193"/>
      <c r="E446" s="193"/>
      <c r="F446" s="193"/>
      <c r="G446" s="193"/>
      <c r="H446" s="193"/>
      <c r="I446" s="193"/>
      <c r="J446" s="221"/>
      <c r="K446" s="224"/>
      <c r="L446" s="208"/>
      <c r="M446" s="190"/>
    </row>
    <row r="447" spans="1:13" x14ac:dyDescent="0.25">
      <c r="A447" s="225"/>
      <c r="B447" s="237" t="s">
        <v>339</v>
      </c>
      <c r="C447" s="193"/>
      <c r="D447" s="193"/>
      <c r="E447" s="193"/>
      <c r="F447" s="193"/>
      <c r="G447" s="193"/>
      <c r="H447" s="193"/>
      <c r="I447" s="193"/>
      <c r="J447" s="221"/>
      <c r="K447" s="224">
        <v>0</v>
      </c>
      <c r="L447" s="208"/>
      <c r="M447" s="190"/>
    </row>
    <row r="448" spans="1:13" x14ac:dyDescent="0.25">
      <c r="A448" s="225"/>
      <c r="B448" s="237"/>
      <c r="C448" s="193"/>
      <c r="D448" s="193"/>
      <c r="E448" s="193"/>
      <c r="F448" s="193"/>
      <c r="G448" s="193"/>
      <c r="H448" s="193"/>
      <c r="I448" s="193"/>
      <c r="J448" s="221"/>
      <c r="K448" s="224"/>
      <c r="L448" s="208"/>
      <c r="M448" s="190"/>
    </row>
    <row r="449" spans="1:13" x14ac:dyDescent="0.25">
      <c r="A449" s="225"/>
      <c r="B449" s="237" t="s">
        <v>340</v>
      </c>
      <c r="C449" s="193"/>
      <c r="D449" s="193"/>
      <c r="E449" s="193"/>
      <c r="F449" s="193"/>
      <c r="G449" s="193"/>
      <c r="H449" s="193"/>
      <c r="I449" s="193"/>
      <c r="J449" s="221"/>
      <c r="K449" s="224"/>
      <c r="L449" s="208"/>
      <c r="M449" s="190"/>
    </row>
    <row r="450" spans="1:13" x14ac:dyDescent="0.25">
      <c r="A450" s="225"/>
      <c r="B450" s="237" t="s">
        <v>341</v>
      </c>
      <c r="C450" s="193"/>
      <c r="D450" s="193"/>
      <c r="E450" s="193"/>
      <c r="F450" s="193"/>
      <c r="G450" s="193"/>
      <c r="H450" s="193"/>
      <c r="I450" s="193"/>
      <c r="J450" s="221"/>
      <c r="K450" s="224"/>
      <c r="L450" s="208"/>
      <c r="M450" s="190"/>
    </row>
    <row r="451" spans="1:13" x14ac:dyDescent="0.25">
      <c r="A451" s="225"/>
      <c r="B451" s="237" t="s">
        <v>342</v>
      </c>
      <c r="C451" s="193"/>
      <c r="D451" s="193"/>
      <c r="E451" s="193"/>
      <c r="F451" s="193"/>
      <c r="G451" s="193"/>
      <c r="H451" s="193"/>
      <c r="I451" s="193"/>
      <c r="J451" s="221"/>
      <c r="K451" s="224"/>
      <c r="L451" s="208"/>
      <c r="M451" s="190"/>
    </row>
    <row r="452" spans="1:13" x14ac:dyDescent="0.25">
      <c r="A452" s="225"/>
      <c r="B452" s="237" t="s">
        <v>343</v>
      </c>
      <c r="C452" s="193"/>
      <c r="D452" s="193"/>
      <c r="E452" s="193"/>
      <c r="F452" s="193"/>
      <c r="G452" s="193"/>
      <c r="H452" s="193"/>
      <c r="I452" s="193"/>
      <c r="J452" s="221"/>
      <c r="K452" s="224"/>
      <c r="L452" s="208"/>
      <c r="M452" s="190"/>
    </row>
    <row r="453" spans="1:13" x14ac:dyDescent="0.25">
      <c r="A453" s="225"/>
      <c r="B453" s="237" t="s">
        <v>344</v>
      </c>
      <c r="C453" s="193"/>
      <c r="D453" s="193"/>
      <c r="E453" s="193"/>
      <c r="F453" s="193"/>
      <c r="G453" s="193"/>
      <c r="H453" s="193"/>
      <c r="I453" s="193"/>
      <c r="J453" s="221"/>
      <c r="K453" s="224"/>
      <c r="L453" s="208"/>
      <c r="M453" s="190"/>
    </row>
    <row r="454" spans="1:13" x14ac:dyDescent="0.25">
      <c r="A454" s="225"/>
      <c r="B454" s="237"/>
      <c r="C454" s="193"/>
      <c r="D454" s="193"/>
      <c r="E454" s="193"/>
      <c r="F454" s="193"/>
      <c r="G454" s="193"/>
      <c r="H454" s="193"/>
      <c r="I454" s="193"/>
      <c r="J454" s="221"/>
      <c r="K454" s="224"/>
      <c r="L454" s="208"/>
      <c r="M454" s="190"/>
    </row>
    <row r="455" spans="1:13" x14ac:dyDescent="0.25">
      <c r="A455" s="225"/>
      <c r="B455" s="237" t="s">
        <v>484</v>
      </c>
      <c r="C455" s="193"/>
      <c r="D455" s="193"/>
      <c r="E455" s="193"/>
      <c r="F455" s="193"/>
      <c r="G455" s="193"/>
      <c r="H455" s="193"/>
      <c r="I455" s="193"/>
      <c r="J455" s="221"/>
      <c r="K455" s="224"/>
      <c r="L455" s="208"/>
      <c r="M455" s="190"/>
    </row>
    <row r="456" spans="1:13" x14ac:dyDescent="0.25">
      <c r="A456" s="225" t="s">
        <v>6</v>
      </c>
      <c r="B456" s="223" t="s">
        <v>345</v>
      </c>
      <c r="C456" s="193"/>
      <c r="D456" s="193"/>
      <c r="E456" s="193"/>
      <c r="F456" s="193"/>
      <c r="G456" s="193"/>
      <c r="H456" s="193"/>
      <c r="I456" s="193"/>
      <c r="J456" s="221"/>
      <c r="K456" s="224"/>
      <c r="L456" s="208"/>
      <c r="M456" s="190"/>
    </row>
    <row r="457" spans="1:13" x14ac:dyDescent="0.25">
      <c r="A457" s="225"/>
      <c r="B457" s="237"/>
      <c r="C457" s="193"/>
      <c r="D457" s="193"/>
      <c r="E457" s="193"/>
      <c r="F457" s="193"/>
      <c r="G457" s="193"/>
      <c r="H457" s="193"/>
      <c r="I457" s="193"/>
      <c r="J457" s="221"/>
      <c r="K457" s="224"/>
      <c r="L457" s="208"/>
      <c r="M457" s="190"/>
    </row>
    <row r="458" spans="1:13" x14ac:dyDescent="0.25">
      <c r="A458" s="225"/>
      <c r="B458" s="237" t="s">
        <v>346</v>
      </c>
      <c r="C458" s="193"/>
      <c r="D458" s="193"/>
      <c r="E458" s="193"/>
      <c r="F458" s="193"/>
      <c r="G458" s="193"/>
      <c r="H458" s="193"/>
      <c r="I458" s="193"/>
      <c r="J458" s="221"/>
      <c r="K458" s="224"/>
      <c r="L458" s="208"/>
      <c r="M458" s="190"/>
    </row>
    <row r="459" spans="1:13" x14ac:dyDescent="0.25">
      <c r="A459" s="225"/>
      <c r="B459" s="237" t="s">
        <v>347</v>
      </c>
      <c r="C459" s="193"/>
      <c r="D459" s="193"/>
      <c r="E459" s="193"/>
      <c r="F459" s="193"/>
      <c r="G459" s="193"/>
      <c r="H459" s="193"/>
      <c r="I459" s="193"/>
      <c r="J459" s="221"/>
      <c r="K459" s="224">
        <v>0</v>
      </c>
      <c r="L459" s="208"/>
      <c r="M459" s="190"/>
    </row>
    <row r="460" spans="1:13" x14ac:dyDescent="0.25">
      <c r="A460" s="225"/>
      <c r="B460" s="223"/>
      <c r="C460" s="193"/>
      <c r="D460" s="193"/>
      <c r="E460" s="193"/>
      <c r="F460" s="193"/>
      <c r="G460" s="193"/>
      <c r="H460" s="193"/>
      <c r="I460" s="193"/>
      <c r="J460" s="221"/>
      <c r="K460" s="224"/>
      <c r="L460" s="208"/>
      <c r="M460" s="190"/>
    </row>
    <row r="461" spans="1:13" x14ac:dyDescent="0.25">
      <c r="A461" s="225" t="s">
        <v>8</v>
      </c>
      <c r="B461" s="223" t="s">
        <v>348</v>
      </c>
      <c r="C461" s="193"/>
      <c r="D461" s="193"/>
      <c r="E461" s="193"/>
      <c r="F461" s="193"/>
      <c r="G461" s="193"/>
      <c r="H461" s="193"/>
      <c r="I461" s="193"/>
      <c r="J461" s="221"/>
      <c r="K461" s="224"/>
      <c r="L461" s="208"/>
      <c r="M461" s="190"/>
    </row>
    <row r="462" spans="1:13" x14ac:dyDescent="0.25">
      <c r="A462" s="225"/>
      <c r="B462" s="237"/>
      <c r="C462" s="193"/>
      <c r="D462" s="193"/>
      <c r="E462" s="193"/>
      <c r="F462" s="193"/>
      <c r="G462" s="193"/>
      <c r="H462" s="193"/>
      <c r="I462" s="193"/>
      <c r="J462" s="221"/>
      <c r="K462" s="224"/>
      <c r="L462" s="208"/>
      <c r="M462" s="190"/>
    </row>
    <row r="463" spans="1:13" x14ac:dyDescent="0.25">
      <c r="A463" s="225"/>
      <c r="B463" s="237" t="s">
        <v>349</v>
      </c>
      <c r="C463" s="193"/>
      <c r="D463" s="193"/>
      <c r="E463" s="210"/>
      <c r="F463" s="193"/>
      <c r="G463" s="193"/>
      <c r="H463" s="193"/>
      <c r="I463" s="193"/>
      <c r="J463" s="221"/>
      <c r="K463" s="224"/>
      <c r="L463" s="208"/>
      <c r="M463" s="190"/>
    </row>
    <row r="464" spans="1:13" x14ac:dyDescent="0.25">
      <c r="A464" s="225"/>
      <c r="B464" s="237" t="s">
        <v>350</v>
      </c>
      <c r="C464" s="193"/>
      <c r="D464" s="193"/>
      <c r="E464" s="193"/>
      <c r="F464" s="193"/>
      <c r="G464" s="193"/>
      <c r="H464" s="193"/>
      <c r="I464" s="193"/>
      <c r="J464" s="221"/>
      <c r="K464" s="224"/>
      <c r="L464" s="208"/>
      <c r="M464" s="190"/>
    </row>
    <row r="465" spans="1:13" x14ac:dyDescent="0.25">
      <c r="A465" s="225"/>
      <c r="B465" s="237" t="s">
        <v>351</v>
      </c>
      <c r="C465" s="193"/>
      <c r="D465" s="193"/>
      <c r="E465" s="193"/>
      <c r="F465" s="193"/>
      <c r="G465" s="193"/>
      <c r="H465" s="193"/>
      <c r="I465" s="193"/>
      <c r="J465" s="221"/>
      <c r="K465" s="224"/>
      <c r="L465" s="208"/>
      <c r="M465" s="190"/>
    </row>
    <row r="466" spans="1:13" x14ac:dyDescent="0.25">
      <c r="A466" s="225"/>
      <c r="B466" s="237" t="s">
        <v>352</v>
      </c>
      <c r="C466" s="193"/>
      <c r="D466" s="193"/>
      <c r="E466" s="193"/>
      <c r="F466" s="193"/>
      <c r="G466" s="193"/>
      <c r="H466" s="193"/>
      <c r="I466" s="193"/>
      <c r="J466" s="221"/>
      <c r="K466" s="224"/>
      <c r="L466" s="208"/>
      <c r="M466" s="190"/>
    </row>
    <row r="467" spans="1:13" x14ac:dyDescent="0.25">
      <c r="A467" s="225"/>
      <c r="B467" s="237" t="s">
        <v>353</v>
      </c>
      <c r="C467" s="193"/>
      <c r="D467" s="193"/>
      <c r="E467" s="193"/>
      <c r="F467" s="193"/>
      <c r="G467" s="193"/>
      <c r="H467" s="193"/>
      <c r="I467" s="193"/>
      <c r="J467" s="221"/>
      <c r="K467" s="224">
        <v>0</v>
      </c>
      <c r="L467" s="208"/>
      <c r="M467" s="190"/>
    </row>
    <row r="468" spans="1:13" x14ac:dyDescent="0.25">
      <c r="A468" s="225"/>
      <c r="B468" s="237"/>
      <c r="C468" s="193"/>
      <c r="D468" s="193"/>
      <c r="E468" s="193"/>
      <c r="F468" s="193"/>
      <c r="G468" s="193"/>
      <c r="H468" s="193"/>
      <c r="I468" s="193"/>
      <c r="J468" s="221"/>
      <c r="K468" s="224"/>
      <c r="L468" s="208"/>
      <c r="M468" s="190"/>
    </row>
    <row r="469" spans="1:13" x14ac:dyDescent="0.25">
      <c r="A469" s="225"/>
      <c r="B469" s="237"/>
      <c r="C469" s="193"/>
      <c r="D469" s="193"/>
      <c r="E469" s="193"/>
      <c r="F469" s="193"/>
      <c r="G469" s="193"/>
      <c r="H469" s="193"/>
      <c r="I469" s="193"/>
      <c r="J469" s="221"/>
      <c r="K469" s="224"/>
      <c r="L469" s="208"/>
      <c r="M469" s="190"/>
    </row>
    <row r="470" spans="1:13" x14ac:dyDescent="0.25">
      <c r="A470" s="225"/>
      <c r="B470" s="237"/>
      <c r="C470" s="193"/>
      <c r="D470" s="193"/>
      <c r="E470" s="193"/>
      <c r="F470" s="193"/>
      <c r="G470" s="193"/>
      <c r="H470" s="193"/>
      <c r="I470" s="193"/>
      <c r="J470" s="221"/>
      <c r="K470" s="224"/>
      <c r="L470" s="208"/>
      <c r="M470" s="190"/>
    </row>
    <row r="471" spans="1:13" x14ac:dyDescent="0.25">
      <c r="A471" s="225"/>
      <c r="B471" s="237"/>
      <c r="C471" s="193"/>
      <c r="D471" s="193"/>
      <c r="E471" s="193"/>
      <c r="F471" s="193"/>
      <c r="G471" s="193"/>
      <c r="H471" s="193"/>
      <c r="I471" s="193"/>
      <c r="J471" s="221"/>
      <c r="K471" s="224"/>
      <c r="L471" s="208"/>
      <c r="M471" s="190"/>
    </row>
    <row r="472" spans="1:13" x14ac:dyDescent="0.25">
      <c r="A472" s="225"/>
      <c r="B472" s="237"/>
      <c r="C472" s="193"/>
      <c r="D472" s="193"/>
      <c r="E472" s="193"/>
      <c r="F472" s="193"/>
      <c r="G472" s="193"/>
      <c r="H472" s="193"/>
      <c r="I472" s="193"/>
      <c r="J472" s="221"/>
      <c r="K472" s="224"/>
      <c r="L472" s="208"/>
      <c r="M472" s="190"/>
    </row>
    <row r="473" spans="1:13" x14ac:dyDescent="0.25">
      <c r="A473" s="225"/>
      <c r="B473" s="237"/>
      <c r="C473" s="193"/>
      <c r="D473" s="193"/>
      <c r="E473" s="193"/>
      <c r="F473" s="193"/>
      <c r="G473" s="193"/>
      <c r="H473" s="193"/>
      <c r="I473" s="193"/>
      <c r="J473" s="221"/>
      <c r="K473" s="224"/>
      <c r="L473" s="208"/>
      <c r="M473" s="190"/>
    </row>
    <row r="474" spans="1:13" x14ac:dyDescent="0.25">
      <c r="A474" s="225"/>
      <c r="B474" s="237"/>
      <c r="C474" s="193"/>
      <c r="D474" s="193"/>
      <c r="E474" s="193"/>
      <c r="F474" s="193"/>
      <c r="G474" s="193"/>
      <c r="H474" s="193"/>
      <c r="I474" s="193"/>
      <c r="J474" s="221"/>
      <c r="K474" s="224"/>
      <c r="L474" s="208"/>
      <c r="M474" s="190"/>
    </row>
    <row r="475" spans="1:13" x14ac:dyDescent="0.25">
      <c r="A475" s="225"/>
      <c r="B475" s="237"/>
      <c r="C475" s="193"/>
      <c r="D475" s="193"/>
      <c r="E475" s="193"/>
      <c r="F475" s="193"/>
      <c r="G475" s="193"/>
      <c r="H475" s="193"/>
      <c r="I475" s="193"/>
      <c r="J475" s="221"/>
      <c r="K475" s="224"/>
      <c r="L475" s="208"/>
      <c r="M475" s="190"/>
    </row>
    <row r="476" spans="1:13" x14ac:dyDescent="0.25">
      <c r="A476" s="225"/>
      <c r="B476" s="237"/>
      <c r="C476" s="193"/>
      <c r="D476" s="193"/>
      <c r="E476" s="193"/>
      <c r="F476" s="193"/>
      <c r="G476" s="193"/>
      <c r="H476" s="193"/>
      <c r="I476" s="193"/>
      <c r="J476" s="221"/>
      <c r="K476" s="224"/>
      <c r="L476" s="208"/>
      <c r="M476" s="190"/>
    </row>
    <row r="477" spans="1:13" x14ac:dyDescent="0.25">
      <c r="A477" s="225"/>
      <c r="B477" s="237"/>
      <c r="C477" s="193"/>
      <c r="D477" s="193"/>
      <c r="E477" s="193"/>
      <c r="F477" s="193"/>
      <c r="G477" s="193"/>
      <c r="H477" s="193"/>
      <c r="I477" s="193"/>
      <c r="J477" s="221"/>
      <c r="K477" s="224"/>
      <c r="L477" s="208"/>
      <c r="M477" s="190"/>
    </row>
    <row r="478" spans="1:13" x14ac:dyDescent="0.25">
      <c r="A478" s="225"/>
      <c r="B478" s="237"/>
      <c r="C478" s="193"/>
      <c r="D478" s="193"/>
      <c r="E478" s="193"/>
      <c r="F478" s="193"/>
      <c r="G478" s="193"/>
      <c r="H478" s="193"/>
      <c r="I478" s="193"/>
      <c r="J478" s="221"/>
      <c r="K478" s="224"/>
      <c r="L478" s="208"/>
      <c r="M478" s="190"/>
    </row>
    <row r="479" spans="1:13" x14ac:dyDescent="0.25">
      <c r="A479" s="225"/>
      <c r="B479" s="237"/>
      <c r="C479" s="193"/>
      <c r="D479" s="193"/>
      <c r="E479" s="193"/>
      <c r="F479" s="193"/>
      <c r="G479" s="193"/>
      <c r="H479" s="193"/>
      <c r="I479" s="193"/>
      <c r="J479" s="221"/>
      <c r="K479" s="224"/>
      <c r="L479" s="208"/>
      <c r="M479" s="190"/>
    </row>
    <row r="480" spans="1:13" ht="14.4" thickBot="1" x14ac:dyDescent="0.3">
      <c r="A480" s="238"/>
      <c r="B480" s="239"/>
      <c r="C480" s="218"/>
      <c r="D480" s="218"/>
      <c r="E480" s="218"/>
      <c r="F480" s="219" t="s">
        <v>121</v>
      </c>
      <c r="G480" s="218"/>
      <c r="H480" s="219"/>
      <c r="I480" s="219"/>
      <c r="J480" s="228" t="s">
        <v>122</v>
      </c>
      <c r="K480" s="229">
        <f>K467+K459+K447</f>
        <v>0</v>
      </c>
      <c r="L480" s="203"/>
      <c r="M480" s="204"/>
    </row>
    <row r="481" spans="1:13" x14ac:dyDescent="0.25">
      <c r="A481" s="201" t="s">
        <v>0</v>
      </c>
      <c r="B481" s="280"/>
      <c r="C481" s="280"/>
      <c r="D481" s="280"/>
      <c r="E481" s="280"/>
      <c r="F481" s="280"/>
      <c r="G481" s="280"/>
      <c r="H481" s="280"/>
      <c r="I481" s="280"/>
      <c r="J481" s="280"/>
      <c r="K481" s="202" t="s">
        <v>97</v>
      </c>
      <c r="L481" s="203"/>
      <c r="M481" s="204"/>
    </row>
    <row r="482" spans="1:13" x14ac:dyDescent="0.25">
      <c r="A482" s="225" t="s">
        <v>5</v>
      </c>
      <c r="B482" s="223" t="s">
        <v>354</v>
      </c>
      <c r="C482" s="193"/>
      <c r="D482" s="193"/>
      <c r="E482" s="193"/>
      <c r="F482" s="193"/>
      <c r="G482" s="193"/>
      <c r="H482" s="193"/>
      <c r="I482" s="193"/>
      <c r="J482" s="221"/>
      <c r="K482" s="222"/>
      <c r="L482" s="208"/>
      <c r="M482" s="190"/>
    </row>
    <row r="483" spans="1:13" x14ac:dyDescent="0.25">
      <c r="A483" s="225"/>
      <c r="B483" s="237"/>
      <c r="C483" s="193"/>
      <c r="D483" s="193"/>
      <c r="E483" s="193"/>
      <c r="F483" s="193"/>
      <c r="G483" s="193"/>
      <c r="H483" s="193"/>
      <c r="I483" s="193"/>
      <c r="J483" s="221"/>
      <c r="K483" s="222"/>
      <c r="L483" s="208"/>
      <c r="M483" s="190"/>
    </row>
    <row r="484" spans="1:13" x14ac:dyDescent="0.25">
      <c r="A484" s="225"/>
      <c r="B484" s="237" t="s">
        <v>355</v>
      </c>
      <c r="C484" s="193"/>
      <c r="D484" s="193"/>
      <c r="E484" s="193"/>
      <c r="F484" s="193"/>
      <c r="G484" s="193"/>
      <c r="H484" s="193"/>
      <c r="I484" s="193"/>
      <c r="J484" s="221"/>
      <c r="K484" s="222"/>
      <c r="L484" s="208"/>
      <c r="M484" s="190"/>
    </row>
    <row r="485" spans="1:13" x14ac:dyDescent="0.25">
      <c r="A485" s="225"/>
      <c r="B485" s="237" t="s">
        <v>356</v>
      </c>
      <c r="C485" s="193"/>
      <c r="D485" s="193"/>
      <c r="E485" s="193"/>
      <c r="F485" s="193"/>
      <c r="G485" s="193"/>
      <c r="H485" s="193"/>
      <c r="I485" s="193"/>
      <c r="J485" s="221"/>
      <c r="K485" s="222"/>
      <c r="L485" s="208"/>
      <c r="M485" s="190"/>
    </row>
    <row r="486" spans="1:13" x14ac:dyDescent="0.25">
      <c r="A486" s="225" t="s">
        <v>92</v>
      </c>
      <c r="B486" s="237" t="s">
        <v>357</v>
      </c>
      <c r="C486" s="193"/>
      <c r="D486" s="193"/>
      <c r="E486" s="193"/>
      <c r="F486" s="193"/>
      <c r="G486" s="193"/>
      <c r="H486" s="193"/>
      <c r="I486" s="193"/>
      <c r="J486" s="221"/>
      <c r="K486" s="222"/>
      <c r="L486" s="208"/>
      <c r="M486" s="190"/>
    </row>
    <row r="487" spans="1:13" x14ac:dyDescent="0.25">
      <c r="A487" s="225"/>
      <c r="B487" s="237"/>
      <c r="C487" s="193"/>
      <c r="D487" s="193"/>
      <c r="E487" s="193"/>
      <c r="F487" s="193"/>
      <c r="G487" s="193"/>
      <c r="H487" s="193"/>
      <c r="I487" s="193"/>
      <c r="J487" s="221"/>
      <c r="K487" s="222"/>
      <c r="L487" s="208"/>
      <c r="M487" s="190"/>
    </row>
    <row r="488" spans="1:13" x14ac:dyDescent="0.25">
      <c r="A488" s="225"/>
      <c r="B488" s="237" t="s">
        <v>358</v>
      </c>
      <c r="C488" s="193"/>
      <c r="D488" s="193"/>
      <c r="E488" s="193"/>
      <c r="F488" s="193"/>
      <c r="G488" s="193"/>
      <c r="H488" s="193"/>
      <c r="I488" s="193"/>
      <c r="J488" s="221"/>
      <c r="K488" s="222"/>
      <c r="L488" s="208"/>
      <c r="M488" s="190"/>
    </row>
    <row r="489" spans="1:13" x14ac:dyDescent="0.25">
      <c r="A489" s="225"/>
      <c r="B489" s="237" t="s">
        <v>359</v>
      </c>
      <c r="C489" s="193"/>
      <c r="D489" s="193"/>
      <c r="E489" s="193"/>
      <c r="F489" s="193"/>
      <c r="G489" s="193"/>
      <c r="H489" s="193"/>
      <c r="I489" s="193"/>
      <c r="J489" s="221"/>
      <c r="K489" s="224"/>
      <c r="L489" s="208"/>
      <c r="M489" s="190"/>
    </row>
    <row r="490" spans="1:13" x14ac:dyDescent="0.25">
      <c r="A490" s="225"/>
      <c r="B490" s="237"/>
      <c r="C490" s="193"/>
      <c r="D490" s="193"/>
      <c r="E490" s="193"/>
      <c r="F490" s="193"/>
      <c r="G490" s="193"/>
      <c r="H490" s="193"/>
      <c r="I490" s="193"/>
      <c r="J490" s="221"/>
      <c r="K490" s="224"/>
      <c r="L490" s="208"/>
      <c r="M490" s="190"/>
    </row>
    <row r="491" spans="1:13" x14ac:dyDescent="0.25">
      <c r="A491" s="225" t="s">
        <v>136</v>
      </c>
      <c r="B491" s="240" t="s">
        <v>360</v>
      </c>
      <c r="C491" s="193"/>
      <c r="D491" s="193"/>
      <c r="E491" s="193"/>
      <c r="F491" s="193"/>
      <c r="G491" s="193"/>
      <c r="H491" s="193"/>
      <c r="I491" s="193"/>
      <c r="J491" s="221"/>
      <c r="K491" s="224"/>
      <c r="L491" s="208"/>
      <c r="M491" s="190"/>
    </row>
    <row r="492" spans="1:13" x14ac:dyDescent="0.25">
      <c r="A492" s="225"/>
      <c r="B492" s="237"/>
      <c r="C492" s="193"/>
      <c r="D492" s="193"/>
      <c r="E492" s="193"/>
      <c r="F492" s="193"/>
      <c r="G492" s="193"/>
      <c r="H492" s="193"/>
      <c r="I492" s="193"/>
      <c r="J492" s="221"/>
      <c r="K492" s="224"/>
      <c r="L492" s="208"/>
      <c r="M492" s="190"/>
    </row>
    <row r="493" spans="1:13" x14ac:dyDescent="0.25">
      <c r="A493" s="225" t="s">
        <v>6</v>
      </c>
      <c r="B493" s="223" t="s">
        <v>361</v>
      </c>
      <c r="C493" s="193"/>
      <c r="D493" s="193"/>
      <c r="E493" s="193"/>
      <c r="F493" s="193"/>
      <c r="G493" s="193"/>
      <c r="H493" s="193"/>
      <c r="I493" s="193"/>
      <c r="J493" s="221"/>
      <c r="K493" s="224"/>
      <c r="L493" s="208"/>
      <c r="M493" s="190"/>
    </row>
    <row r="494" spans="1:13" x14ac:dyDescent="0.25">
      <c r="A494" s="225"/>
      <c r="B494" s="237"/>
      <c r="C494" s="193"/>
      <c r="D494" s="193"/>
      <c r="E494" s="193"/>
      <c r="F494" s="193"/>
      <c r="G494" s="193"/>
      <c r="H494" s="193"/>
      <c r="I494" s="193"/>
      <c r="J494" s="221"/>
      <c r="K494" s="224"/>
      <c r="L494" s="208"/>
      <c r="M494" s="190"/>
    </row>
    <row r="495" spans="1:13" x14ac:dyDescent="0.25">
      <c r="A495" s="225" t="s">
        <v>136</v>
      </c>
      <c r="B495" s="237" t="s">
        <v>362</v>
      </c>
      <c r="C495" s="193"/>
      <c r="D495" s="193"/>
      <c r="E495" s="193"/>
      <c r="F495" s="193"/>
      <c r="G495" s="193"/>
      <c r="H495" s="193"/>
      <c r="I495" s="193"/>
      <c r="J495" s="221"/>
      <c r="K495" s="224"/>
      <c r="L495" s="208"/>
      <c r="M495" s="190"/>
    </row>
    <row r="496" spans="1:13" x14ac:dyDescent="0.25">
      <c r="A496" s="225"/>
      <c r="B496" s="237" t="s">
        <v>363</v>
      </c>
      <c r="C496" s="193"/>
      <c r="D496" s="193"/>
      <c r="E496" s="193"/>
      <c r="F496" s="193"/>
      <c r="G496" s="193"/>
      <c r="H496" s="193"/>
      <c r="I496" s="193"/>
      <c r="J496" s="221"/>
      <c r="K496" s="224"/>
      <c r="L496" s="208"/>
      <c r="M496" s="190"/>
    </row>
    <row r="497" spans="1:13" x14ac:dyDescent="0.25">
      <c r="A497" s="225"/>
      <c r="B497" s="237" t="s">
        <v>364</v>
      </c>
      <c r="C497" s="193"/>
      <c r="D497" s="193"/>
      <c r="E497" s="193"/>
      <c r="F497" s="193"/>
      <c r="G497" s="193"/>
      <c r="H497" s="193"/>
      <c r="I497" s="193"/>
      <c r="J497" s="221"/>
      <c r="K497" s="224"/>
      <c r="L497" s="208"/>
      <c r="M497" s="190"/>
    </row>
    <row r="498" spans="1:13" x14ac:dyDescent="0.25">
      <c r="A498" s="225"/>
      <c r="B498" s="237"/>
      <c r="C498" s="193"/>
      <c r="D498" s="193"/>
      <c r="E498" s="193"/>
      <c r="F498" s="193"/>
      <c r="G498" s="193"/>
      <c r="H498" s="193"/>
      <c r="I498" s="193"/>
      <c r="J498" s="221"/>
      <c r="K498" s="224"/>
      <c r="L498" s="208"/>
      <c r="M498" s="190"/>
    </row>
    <row r="499" spans="1:13" x14ac:dyDescent="0.25">
      <c r="A499" s="225" t="s">
        <v>8</v>
      </c>
      <c r="B499" s="223" t="s">
        <v>365</v>
      </c>
      <c r="C499" s="193"/>
      <c r="D499" s="193"/>
      <c r="E499" s="193"/>
      <c r="F499" s="193"/>
      <c r="G499" s="193"/>
      <c r="H499" s="193"/>
      <c r="I499" s="193"/>
      <c r="J499" s="221"/>
      <c r="K499" s="224"/>
      <c r="L499" s="208"/>
      <c r="M499" s="190"/>
    </row>
    <row r="500" spans="1:13" x14ac:dyDescent="0.25">
      <c r="A500" s="225"/>
      <c r="B500" s="237"/>
      <c r="C500" s="193"/>
      <c r="D500" s="193"/>
      <c r="E500" s="193"/>
      <c r="F500" s="193"/>
      <c r="G500" s="193"/>
      <c r="H500" s="193"/>
      <c r="I500" s="193"/>
      <c r="J500" s="221"/>
      <c r="K500" s="224"/>
      <c r="L500" s="208"/>
      <c r="M500" s="190"/>
    </row>
    <row r="501" spans="1:13" x14ac:dyDescent="0.25">
      <c r="A501" s="225"/>
      <c r="B501" s="237" t="s">
        <v>366</v>
      </c>
      <c r="C501" s="193"/>
      <c r="D501" s="193"/>
      <c r="E501" s="193"/>
      <c r="F501" s="193"/>
      <c r="G501" s="193"/>
      <c r="H501" s="193"/>
      <c r="I501" s="193"/>
      <c r="J501" s="221"/>
      <c r="K501" s="224"/>
      <c r="L501" s="208"/>
      <c r="M501" s="190"/>
    </row>
    <row r="502" spans="1:13" x14ac:dyDescent="0.25">
      <c r="A502" s="225"/>
      <c r="B502" s="237" t="s">
        <v>367</v>
      </c>
      <c r="C502" s="193"/>
      <c r="D502" s="193"/>
      <c r="E502" s="193"/>
      <c r="F502" s="193"/>
      <c r="G502" s="193"/>
      <c r="H502" s="193"/>
      <c r="I502" s="193"/>
      <c r="J502" s="221"/>
      <c r="K502" s="224"/>
      <c r="L502" s="208"/>
      <c r="M502" s="190"/>
    </row>
    <row r="503" spans="1:13" x14ac:dyDescent="0.25">
      <c r="A503" s="225"/>
      <c r="B503" s="237" t="s">
        <v>368</v>
      </c>
      <c r="C503" s="193"/>
      <c r="D503" s="193"/>
      <c r="E503" s="193"/>
      <c r="F503" s="193"/>
      <c r="G503" s="193"/>
      <c r="H503" s="193"/>
      <c r="I503" s="193"/>
      <c r="J503" s="221"/>
      <c r="K503" s="224"/>
      <c r="L503" s="208"/>
      <c r="M503" s="190"/>
    </row>
    <row r="504" spans="1:13" x14ac:dyDescent="0.25">
      <c r="A504" s="225"/>
      <c r="B504" s="237" t="s">
        <v>369</v>
      </c>
      <c r="C504" s="193"/>
      <c r="D504" s="193"/>
      <c r="E504" s="193"/>
      <c r="F504" s="193"/>
      <c r="G504" s="193"/>
      <c r="H504" s="193"/>
      <c r="I504" s="193"/>
      <c r="J504" s="221"/>
      <c r="K504" s="224"/>
      <c r="L504" s="208"/>
      <c r="M504" s="190"/>
    </row>
    <row r="505" spans="1:13" x14ac:dyDescent="0.25">
      <c r="A505" s="225"/>
      <c r="B505" s="237" t="s">
        <v>370</v>
      </c>
      <c r="C505" s="193"/>
      <c r="D505" s="193"/>
      <c r="E505" s="193"/>
      <c r="F505" s="193"/>
      <c r="G505" s="193"/>
      <c r="H505" s="193"/>
      <c r="I505" s="193"/>
      <c r="J505" s="221"/>
      <c r="K505" s="224"/>
      <c r="L505" s="208"/>
      <c r="M505" s="190"/>
    </row>
    <row r="506" spans="1:13" x14ac:dyDescent="0.25">
      <c r="A506" s="225" t="s">
        <v>371</v>
      </c>
      <c r="B506" s="237" t="s">
        <v>372</v>
      </c>
      <c r="C506" s="193"/>
      <c r="D506" s="193"/>
      <c r="E506" s="193"/>
      <c r="F506" s="193"/>
      <c r="G506" s="193"/>
      <c r="H506" s="193"/>
      <c r="I506" s="193"/>
      <c r="J506" s="221"/>
      <c r="K506" s="224"/>
      <c r="L506" s="208"/>
      <c r="M506" s="190"/>
    </row>
    <row r="507" spans="1:13" x14ac:dyDescent="0.25">
      <c r="A507" s="225"/>
      <c r="B507" s="237" t="s">
        <v>373</v>
      </c>
      <c r="C507" s="193"/>
      <c r="D507" s="193"/>
      <c r="E507" s="193"/>
      <c r="F507" s="193"/>
      <c r="G507" s="193"/>
      <c r="H507" s="193"/>
      <c r="I507" s="193"/>
      <c r="J507" s="221"/>
      <c r="K507" s="224"/>
      <c r="L507" s="208"/>
      <c r="M507" s="190"/>
    </row>
    <row r="508" spans="1:13" x14ac:dyDescent="0.25">
      <c r="A508" s="225"/>
      <c r="B508" s="237" t="s">
        <v>374</v>
      </c>
      <c r="C508" s="193"/>
      <c r="D508" s="193"/>
      <c r="E508" s="193"/>
      <c r="F508" s="193"/>
      <c r="G508" s="193"/>
      <c r="H508" s="193"/>
      <c r="I508" s="193"/>
      <c r="J508" s="221"/>
      <c r="K508" s="224">
        <v>0</v>
      </c>
      <c r="L508" s="208"/>
      <c r="M508" s="190"/>
    </row>
    <row r="509" spans="1:13" x14ac:dyDescent="0.25">
      <c r="A509" s="225"/>
      <c r="B509" s="237"/>
      <c r="C509" s="193"/>
      <c r="D509" s="193"/>
      <c r="E509" s="193"/>
      <c r="F509" s="193"/>
      <c r="G509" s="193"/>
      <c r="H509" s="193"/>
      <c r="I509" s="193"/>
      <c r="J509" s="221"/>
      <c r="K509" s="224"/>
      <c r="L509" s="208"/>
      <c r="M509" s="190"/>
    </row>
    <row r="510" spans="1:13" x14ac:dyDescent="0.25">
      <c r="A510" s="225"/>
      <c r="B510" s="237"/>
      <c r="C510" s="193"/>
      <c r="D510" s="193"/>
      <c r="E510" s="193"/>
      <c r="F510" s="193"/>
      <c r="G510" s="193"/>
      <c r="H510" s="193"/>
      <c r="I510" s="193"/>
      <c r="J510" s="221"/>
      <c r="K510" s="224"/>
      <c r="L510" s="208"/>
      <c r="M510" s="190"/>
    </row>
    <row r="511" spans="1:13" x14ac:dyDescent="0.25">
      <c r="A511" s="225"/>
      <c r="B511" s="237"/>
      <c r="C511" s="193"/>
      <c r="D511" s="193"/>
      <c r="E511" s="193"/>
      <c r="F511" s="193"/>
      <c r="G511" s="193"/>
      <c r="H511" s="193"/>
      <c r="I511" s="193"/>
      <c r="J511" s="221"/>
      <c r="K511" s="224"/>
      <c r="L511" s="208"/>
      <c r="M511" s="190"/>
    </row>
    <row r="512" spans="1:13" x14ac:dyDescent="0.25">
      <c r="A512" s="225"/>
      <c r="B512" s="237"/>
      <c r="C512" s="193"/>
      <c r="D512" s="193"/>
      <c r="E512" s="193"/>
      <c r="F512" s="193"/>
      <c r="G512" s="193"/>
      <c r="H512" s="193"/>
      <c r="I512" s="193"/>
      <c r="J512" s="221"/>
      <c r="K512" s="224"/>
      <c r="L512" s="208"/>
      <c r="M512" s="190"/>
    </row>
    <row r="513" spans="1:13" x14ac:dyDescent="0.25">
      <c r="A513" s="225"/>
      <c r="B513" s="237"/>
      <c r="C513" s="193"/>
      <c r="D513" s="193"/>
      <c r="E513" s="193"/>
      <c r="F513" s="193"/>
      <c r="G513" s="193"/>
      <c r="H513" s="193"/>
      <c r="I513" s="193"/>
      <c r="J513" s="221"/>
      <c r="K513" s="224"/>
      <c r="L513" s="208"/>
      <c r="M513" s="190"/>
    </row>
    <row r="514" spans="1:13" x14ac:dyDescent="0.25">
      <c r="A514" s="225"/>
      <c r="B514" s="237"/>
      <c r="C514" s="193"/>
      <c r="D514" s="193"/>
      <c r="E514" s="193"/>
      <c r="F514" s="193"/>
      <c r="G514" s="193"/>
      <c r="H514" s="193"/>
      <c r="I514" s="193"/>
      <c r="J514" s="221"/>
      <c r="K514" s="224"/>
      <c r="L514" s="208"/>
      <c r="M514" s="190"/>
    </row>
    <row r="515" spans="1:13" x14ac:dyDescent="0.25">
      <c r="A515" s="225"/>
      <c r="B515" s="237"/>
      <c r="C515" s="193"/>
      <c r="D515" s="193"/>
      <c r="E515" s="193"/>
      <c r="F515" s="193"/>
      <c r="G515" s="193"/>
      <c r="H515" s="193"/>
      <c r="I515" s="193"/>
      <c r="J515" s="221"/>
      <c r="K515" s="224"/>
      <c r="L515" s="208"/>
      <c r="M515" s="190"/>
    </row>
    <row r="516" spans="1:13" x14ac:dyDescent="0.25">
      <c r="A516" s="225"/>
      <c r="B516" s="237"/>
      <c r="C516" s="193"/>
      <c r="D516" s="193"/>
      <c r="E516" s="193"/>
      <c r="F516" s="193"/>
      <c r="G516" s="193"/>
      <c r="H516" s="193"/>
      <c r="I516" s="193"/>
      <c r="J516" s="221"/>
      <c r="K516" s="224"/>
      <c r="L516" s="208"/>
      <c r="M516" s="190"/>
    </row>
    <row r="517" spans="1:13" x14ac:dyDescent="0.25">
      <c r="A517" s="225"/>
      <c r="B517" s="237"/>
      <c r="C517" s="193"/>
      <c r="D517" s="193"/>
      <c r="E517" s="193"/>
      <c r="F517" s="193"/>
      <c r="G517" s="193"/>
      <c r="H517" s="193"/>
      <c r="I517" s="193"/>
      <c r="J517" s="221"/>
      <c r="K517" s="224"/>
      <c r="L517" s="208"/>
      <c r="M517" s="190"/>
    </row>
    <row r="518" spans="1:13" x14ac:dyDescent="0.25">
      <c r="A518" s="225"/>
      <c r="B518" s="237"/>
      <c r="C518" s="193"/>
      <c r="D518" s="193"/>
      <c r="E518" s="193"/>
      <c r="F518" s="193"/>
      <c r="G518" s="193"/>
      <c r="H518" s="193"/>
      <c r="I518" s="193"/>
      <c r="J518" s="221"/>
      <c r="K518" s="224"/>
      <c r="L518" s="208"/>
      <c r="M518" s="190"/>
    </row>
    <row r="519" spans="1:13" x14ac:dyDescent="0.25">
      <c r="A519" s="225"/>
      <c r="B519" s="237"/>
      <c r="C519" s="193"/>
      <c r="D519" s="193"/>
      <c r="E519" s="193"/>
      <c r="F519" s="193"/>
      <c r="G519" s="193"/>
      <c r="H519" s="193"/>
      <c r="I519" s="193"/>
      <c r="J519" s="221"/>
      <c r="K519" s="224"/>
      <c r="L519" s="208"/>
      <c r="M519" s="190"/>
    </row>
    <row r="520" spans="1:13" x14ac:dyDescent="0.25">
      <c r="A520" s="225"/>
      <c r="B520" s="237"/>
      <c r="C520" s="193"/>
      <c r="D520" s="193"/>
      <c r="E520" s="193"/>
      <c r="F520" s="193"/>
      <c r="G520" s="193"/>
      <c r="H520" s="193"/>
      <c r="I520" s="193"/>
      <c r="J520" s="221"/>
      <c r="K520" s="224"/>
      <c r="L520" s="208"/>
      <c r="M520" s="190"/>
    </row>
    <row r="521" spans="1:13" x14ac:dyDescent="0.25">
      <c r="A521" s="225"/>
      <c r="B521" s="237"/>
      <c r="C521" s="193"/>
      <c r="D521" s="193"/>
      <c r="E521" s="193"/>
      <c r="F521" s="193"/>
      <c r="G521" s="193"/>
      <c r="H521" s="193"/>
      <c r="I521" s="193"/>
      <c r="J521" s="221"/>
      <c r="K521" s="224"/>
      <c r="L521" s="208"/>
      <c r="M521" s="190"/>
    </row>
    <row r="522" spans="1:13" x14ac:dyDescent="0.25">
      <c r="A522" s="225"/>
      <c r="B522" s="237"/>
      <c r="C522" s="193"/>
      <c r="D522" s="193"/>
      <c r="E522" s="193"/>
      <c r="F522" s="193"/>
      <c r="G522" s="193"/>
      <c r="H522" s="193"/>
      <c r="I522" s="193"/>
      <c r="J522" s="221"/>
      <c r="K522" s="224"/>
      <c r="L522" s="208"/>
      <c r="M522" s="190"/>
    </row>
    <row r="523" spans="1:13" x14ac:dyDescent="0.25">
      <c r="A523" s="225"/>
      <c r="B523" s="237"/>
      <c r="C523" s="193"/>
      <c r="D523" s="193"/>
      <c r="E523" s="193"/>
      <c r="F523" s="193"/>
      <c r="G523" s="193"/>
      <c r="H523" s="193"/>
      <c r="I523" s="193"/>
      <c r="J523" s="221"/>
      <c r="K523" s="224"/>
      <c r="L523" s="208"/>
      <c r="M523" s="190"/>
    </row>
    <row r="524" spans="1:13" x14ac:dyDescent="0.25">
      <c r="A524" s="225"/>
      <c r="B524" s="237"/>
      <c r="C524" s="193"/>
      <c r="D524" s="193"/>
      <c r="E524" s="193"/>
      <c r="F524" s="193"/>
      <c r="G524" s="193"/>
      <c r="H524" s="193"/>
      <c r="I524" s="193"/>
      <c r="J524" s="221"/>
      <c r="K524" s="224"/>
      <c r="L524" s="208"/>
      <c r="M524" s="190"/>
    </row>
    <row r="525" spans="1:13" x14ac:dyDescent="0.25">
      <c r="A525" s="225"/>
      <c r="B525" s="237"/>
      <c r="C525" s="193"/>
      <c r="D525" s="193"/>
      <c r="E525" s="193"/>
      <c r="F525" s="193"/>
      <c r="G525" s="193"/>
      <c r="H525" s="193"/>
      <c r="I525" s="193"/>
      <c r="J525" s="221"/>
      <c r="K525" s="224"/>
      <c r="L525" s="208"/>
      <c r="M525" s="190"/>
    </row>
    <row r="526" spans="1:13" x14ac:dyDescent="0.25">
      <c r="A526" s="225"/>
      <c r="B526" s="237"/>
      <c r="C526" s="193"/>
      <c r="D526" s="193"/>
      <c r="E526" s="193"/>
      <c r="F526" s="193"/>
      <c r="G526" s="193"/>
      <c r="H526" s="193"/>
      <c r="I526" s="193"/>
      <c r="J526" s="221"/>
      <c r="K526" s="224"/>
      <c r="L526" s="208"/>
      <c r="M526" s="190"/>
    </row>
    <row r="527" spans="1:13" x14ac:dyDescent="0.25">
      <c r="A527" s="225"/>
      <c r="B527" s="237"/>
      <c r="C527" s="193"/>
      <c r="D527" s="193"/>
      <c r="E527" s="193"/>
      <c r="F527" s="193"/>
      <c r="G527" s="193"/>
      <c r="H527" s="193"/>
      <c r="I527" s="193"/>
      <c r="J527" s="221"/>
      <c r="K527" s="224"/>
      <c r="L527" s="208"/>
      <c r="M527" s="190"/>
    </row>
    <row r="528" spans="1:13" x14ac:dyDescent="0.25">
      <c r="A528" s="225"/>
      <c r="B528" s="237"/>
      <c r="C528" s="193"/>
      <c r="D528" s="193"/>
      <c r="E528" s="193"/>
      <c r="F528" s="193"/>
      <c r="G528" s="193"/>
      <c r="H528" s="193"/>
      <c r="I528" s="193"/>
      <c r="J528" s="221"/>
      <c r="K528" s="224"/>
      <c r="L528" s="208"/>
      <c r="M528" s="190"/>
    </row>
    <row r="529" spans="1:13" x14ac:dyDescent="0.25">
      <c r="A529" s="225"/>
      <c r="B529" s="237"/>
      <c r="C529" s="193"/>
      <c r="D529" s="193"/>
      <c r="E529" s="193"/>
      <c r="F529" s="193"/>
      <c r="G529" s="193"/>
      <c r="H529" s="193"/>
      <c r="I529" s="193"/>
      <c r="J529" s="221"/>
      <c r="K529" s="224"/>
      <c r="L529" s="208"/>
      <c r="M529" s="190"/>
    </row>
    <row r="530" spans="1:13" x14ac:dyDescent="0.25">
      <c r="A530" s="225"/>
      <c r="B530" s="237"/>
      <c r="C530" s="193"/>
      <c r="D530" s="193"/>
      <c r="E530" s="193"/>
      <c r="F530" s="193"/>
      <c r="G530" s="193"/>
      <c r="H530" s="193"/>
      <c r="I530" s="193"/>
      <c r="J530" s="221"/>
      <c r="K530" s="224"/>
      <c r="L530" s="208"/>
      <c r="M530" s="190"/>
    </row>
    <row r="531" spans="1:13" x14ac:dyDescent="0.25">
      <c r="A531" s="225"/>
      <c r="B531" s="237"/>
      <c r="C531" s="193"/>
      <c r="D531" s="193"/>
      <c r="E531" s="193"/>
      <c r="F531" s="193"/>
      <c r="G531" s="193"/>
      <c r="H531" s="193"/>
      <c r="I531" s="193"/>
      <c r="J531" s="221"/>
      <c r="K531" s="224"/>
      <c r="L531" s="208"/>
      <c r="M531" s="190"/>
    </row>
    <row r="532" spans="1:13" x14ac:dyDescent="0.25">
      <c r="A532" s="225"/>
      <c r="B532" s="237"/>
      <c r="C532" s="193"/>
      <c r="D532" s="193"/>
      <c r="E532" s="193"/>
      <c r="F532" s="193"/>
      <c r="G532" s="193"/>
      <c r="H532" s="193"/>
      <c r="I532" s="193"/>
      <c r="J532" s="221"/>
      <c r="K532" s="224"/>
      <c r="L532" s="208"/>
      <c r="M532" s="190"/>
    </row>
    <row r="533" spans="1:13" ht="19.2" customHeight="1" thickBot="1" x14ac:dyDescent="0.3">
      <c r="A533" s="238"/>
      <c r="B533" s="239"/>
      <c r="C533" s="218"/>
      <c r="D533" s="218"/>
      <c r="E533" s="218"/>
      <c r="F533" s="219" t="s">
        <v>121</v>
      </c>
      <c r="G533" s="218"/>
      <c r="H533" s="219"/>
      <c r="I533" s="219"/>
      <c r="J533" s="228" t="s">
        <v>122</v>
      </c>
      <c r="K533" s="229">
        <f>SUM(K489:K532)</f>
        <v>0</v>
      </c>
      <c r="L533" s="203"/>
      <c r="M533" s="204"/>
    </row>
    <row r="534" spans="1:13" x14ac:dyDescent="0.25">
      <c r="A534" s="241"/>
      <c r="B534" s="242"/>
      <c r="C534" s="243"/>
      <c r="D534" s="243"/>
      <c r="E534" s="243"/>
      <c r="F534" s="243"/>
      <c r="G534" s="243"/>
      <c r="H534" s="243"/>
      <c r="I534" s="243"/>
      <c r="J534" s="244"/>
      <c r="K534" s="245"/>
      <c r="L534" s="208"/>
      <c r="M534" s="190"/>
    </row>
    <row r="535" spans="1:13" x14ac:dyDescent="0.25">
      <c r="A535" s="225"/>
      <c r="B535" s="237"/>
      <c r="C535" s="193"/>
      <c r="D535" s="193"/>
      <c r="E535" s="246" t="s">
        <v>375</v>
      </c>
      <c r="F535" s="193"/>
      <c r="G535" s="193"/>
      <c r="H535" s="193"/>
      <c r="I535" s="193"/>
      <c r="J535" s="221"/>
      <c r="K535" s="247"/>
      <c r="L535" s="208"/>
      <c r="M535" s="190"/>
    </row>
    <row r="536" spans="1:13" x14ac:dyDescent="0.25">
      <c r="A536" s="225"/>
      <c r="B536" s="237"/>
      <c r="C536" s="193"/>
      <c r="D536" s="193"/>
      <c r="E536" s="197"/>
      <c r="F536" s="193"/>
      <c r="G536" s="193"/>
      <c r="H536" s="193"/>
      <c r="I536" s="193"/>
      <c r="J536" s="221"/>
      <c r="K536" s="247"/>
      <c r="L536" s="208"/>
      <c r="M536" s="190"/>
    </row>
    <row r="537" spans="1:13" x14ac:dyDescent="0.25">
      <c r="A537" s="225"/>
      <c r="B537" s="237"/>
      <c r="C537" s="193" t="s">
        <v>376</v>
      </c>
      <c r="D537" s="193"/>
      <c r="E537" s="193"/>
      <c r="F537" s="193"/>
      <c r="G537" s="248" t="s">
        <v>377</v>
      </c>
      <c r="H537" s="193"/>
      <c r="I537" s="193"/>
      <c r="J537" s="221"/>
      <c r="K537" s="249">
        <f>K162</f>
        <v>0</v>
      </c>
      <c r="L537" s="208"/>
      <c r="M537" s="190"/>
    </row>
    <row r="538" spans="1:13" x14ac:dyDescent="0.25">
      <c r="A538" s="225"/>
      <c r="B538" s="237"/>
      <c r="C538" s="193"/>
      <c r="D538" s="193"/>
      <c r="E538" s="197"/>
      <c r="F538" s="193"/>
      <c r="G538" s="250"/>
      <c r="H538" s="193"/>
      <c r="I538" s="193"/>
      <c r="J538" s="221"/>
      <c r="K538" s="249"/>
      <c r="L538" s="208"/>
      <c r="M538" s="190"/>
    </row>
    <row r="539" spans="1:13" x14ac:dyDescent="0.25">
      <c r="A539" s="225"/>
      <c r="B539" s="237"/>
      <c r="C539" s="193" t="s">
        <v>376</v>
      </c>
      <c r="D539" s="193"/>
      <c r="E539" s="197"/>
      <c r="F539" s="193"/>
      <c r="G539" s="248" t="s">
        <v>378</v>
      </c>
      <c r="H539" s="193"/>
      <c r="I539" s="193"/>
      <c r="J539" s="221"/>
      <c r="K539" s="249">
        <f>K215</f>
        <v>0</v>
      </c>
      <c r="L539" s="208"/>
      <c r="M539" s="190"/>
    </row>
    <row r="540" spans="1:13" x14ac:dyDescent="0.25">
      <c r="A540" s="225"/>
      <c r="B540" s="237"/>
      <c r="C540" s="193"/>
      <c r="D540" s="193"/>
      <c r="E540" s="197"/>
      <c r="F540" s="193"/>
      <c r="G540" s="250"/>
      <c r="H540" s="193"/>
      <c r="I540" s="193"/>
      <c r="J540" s="221"/>
      <c r="K540" s="249"/>
      <c r="L540" s="208"/>
      <c r="M540" s="190"/>
    </row>
    <row r="541" spans="1:13" x14ac:dyDescent="0.25">
      <c r="A541" s="225"/>
      <c r="B541" s="237"/>
      <c r="C541" s="193" t="s">
        <v>376</v>
      </c>
      <c r="D541" s="193"/>
      <c r="E541" s="197"/>
      <c r="F541" s="193"/>
      <c r="G541" s="248" t="s">
        <v>379</v>
      </c>
      <c r="H541" s="193"/>
      <c r="I541" s="193"/>
      <c r="J541" s="221"/>
      <c r="K541" s="249">
        <f>K268</f>
        <v>0</v>
      </c>
      <c r="L541" s="208"/>
      <c r="M541" s="190"/>
    </row>
    <row r="542" spans="1:13" x14ac:dyDescent="0.25">
      <c r="A542" s="225"/>
      <c r="B542" s="237"/>
      <c r="C542" s="193"/>
      <c r="D542" s="193"/>
      <c r="E542" s="197"/>
      <c r="F542" s="193"/>
      <c r="G542" s="250"/>
      <c r="H542" s="193"/>
      <c r="I542" s="193"/>
      <c r="J542" s="221"/>
      <c r="K542" s="249"/>
      <c r="L542" s="208"/>
      <c r="M542" s="190"/>
    </row>
    <row r="543" spans="1:13" x14ac:dyDescent="0.25">
      <c r="A543" s="225"/>
      <c r="B543" s="237"/>
      <c r="C543" s="193" t="s">
        <v>376</v>
      </c>
      <c r="D543" s="193"/>
      <c r="E543" s="197"/>
      <c r="F543" s="193"/>
      <c r="G543" s="248" t="s">
        <v>380</v>
      </c>
      <c r="H543" s="193"/>
      <c r="I543" s="193"/>
      <c r="J543" s="221"/>
      <c r="K543" s="249">
        <f>K321</f>
        <v>0</v>
      </c>
      <c r="L543" s="208"/>
      <c r="M543" s="190"/>
    </row>
    <row r="544" spans="1:13" x14ac:dyDescent="0.25">
      <c r="A544" s="225"/>
      <c r="B544" s="237"/>
      <c r="C544" s="193"/>
      <c r="D544" s="193"/>
      <c r="E544" s="197"/>
      <c r="F544" s="193"/>
      <c r="G544" s="250"/>
      <c r="H544" s="193"/>
      <c r="I544" s="193"/>
      <c r="J544" s="221"/>
      <c r="K544" s="249"/>
      <c r="L544" s="208"/>
      <c r="M544" s="190"/>
    </row>
    <row r="545" spans="1:13" x14ac:dyDescent="0.25">
      <c r="A545" s="225"/>
      <c r="B545" s="237"/>
      <c r="C545" s="193" t="s">
        <v>376</v>
      </c>
      <c r="D545" s="193"/>
      <c r="E545" s="197"/>
      <c r="F545" s="193"/>
      <c r="G545" s="248" t="s">
        <v>381</v>
      </c>
      <c r="H545" s="193"/>
      <c r="I545" s="193"/>
      <c r="J545" s="221"/>
      <c r="K545" s="249">
        <f>K374</f>
        <v>0</v>
      </c>
      <c r="L545" s="208"/>
      <c r="M545" s="190"/>
    </row>
    <row r="546" spans="1:13" x14ac:dyDescent="0.25">
      <c r="A546" s="225"/>
      <c r="B546" s="237"/>
      <c r="C546" s="193"/>
      <c r="D546" s="193"/>
      <c r="E546" s="197"/>
      <c r="F546" s="193"/>
      <c r="G546" s="250"/>
      <c r="H546" s="193"/>
      <c r="I546" s="193"/>
      <c r="J546" s="221"/>
      <c r="K546" s="249"/>
      <c r="L546" s="208"/>
      <c r="M546" s="190"/>
    </row>
    <row r="547" spans="1:13" x14ac:dyDescent="0.25">
      <c r="A547" s="225"/>
      <c r="B547" s="237"/>
      <c r="C547" s="193" t="s">
        <v>376</v>
      </c>
      <c r="D547" s="193"/>
      <c r="E547" s="197"/>
      <c r="F547" s="193"/>
      <c r="G547" s="248" t="s">
        <v>382</v>
      </c>
      <c r="H547" s="193"/>
      <c r="I547" s="193"/>
      <c r="J547" s="221"/>
      <c r="K547" s="249">
        <f>K427</f>
        <v>0</v>
      </c>
      <c r="L547" s="208"/>
      <c r="M547" s="190"/>
    </row>
    <row r="548" spans="1:13" x14ac:dyDescent="0.25">
      <c r="A548" s="225"/>
      <c r="B548" s="237"/>
      <c r="C548" s="193"/>
      <c r="D548" s="193"/>
      <c r="E548" s="197"/>
      <c r="F548" s="193"/>
      <c r="G548" s="250"/>
      <c r="H548" s="193"/>
      <c r="I548" s="193"/>
      <c r="J548" s="221"/>
      <c r="K548" s="249"/>
      <c r="L548" s="208"/>
      <c r="M548" s="190"/>
    </row>
    <row r="549" spans="1:13" x14ac:dyDescent="0.25">
      <c r="A549" s="225"/>
      <c r="B549" s="237"/>
      <c r="C549" s="193" t="s">
        <v>376</v>
      </c>
      <c r="D549" s="193"/>
      <c r="E549" s="197"/>
      <c r="F549" s="193"/>
      <c r="G549" s="248" t="s">
        <v>383</v>
      </c>
      <c r="H549" s="193"/>
      <c r="I549" s="193"/>
      <c r="J549" s="221"/>
      <c r="K549" s="249">
        <f>K480</f>
        <v>0</v>
      </c>
      <c r="L549" s="208"/>
      <c r="M549" s="190"/>
    </row>
    <row r="550" spans="1:13" x14ac:dyDescent="0.25">
      <c r="A550" s="225"/>
      <c r="B550" s="237"/>
      <c r="C550" s="193"/>
      <c r="D550" s="193"/>
      <c r="E550" s="197"/>
      <c r="F550" s="193"/>
      <c r="G550" s="250"/>
      <c r="H550" s="193"/>
      <c r="I550" s="193"/>
      <c r="J550" s="221"/>
      <c r="K550" s="249"/>
      <c r="L550" s="208"/>
      <c r="M550" s="190"/>
    </row>
    <row r="551" spans="1:13" x14ac:dyDescent="0.25">
      <c r="A551" s="225"/>
      <c r="B551" s="237"/>
      <c r="C551" s="193" t="s">
        <v>376</v>
      </c>
      <c r="D551" s="193"/>
      <c r="E551" s="197"/>
      <c r="F551" s="193"/>
      <c r="G551" s="248" t="s">
        <v>384</v>
      </c>
      <c r="H551" s="193"/>
      <c r="I551" s="193"/>
      <c r="J551" s="221"/>
      <c r="K551" s="249">
        <f>K533</f>
        <v>0</v>
      </c>
      <c r="L551" s="208"/>
      <c r="M551" s="190"/>
    </row>
    <row r="552" spans="1:13" x14ac:dyDescent="0.25">
      <c r="A552" s="225"/>
      <c r="B552" s="237"/>
      <c r="C552" s="193"/>
      <c r="D552" s="193"/>
      <c r="E552" s="197"/>
      <c r="F552" s="193"/>
      <c r="G552" s="250"/>
      <c r="H552" s="193"/>
      <c r="I552" s="193"/>
      <c r="J552" s="221"/>
      <c r="K552" s="249"/>
      <c r="L552" s="208"/>
      <c r="M552" s="190"/>
    </row>
    <row r="553" spans="1:13" x14ac:dyDescent="0.25">
      <c r="A553" s="225"/>
      <c r="B553" s="237"/>
      <c r="C553" s="193"/>
      <c r="D553" s="193"/>
      <c r="E553" s="197"/>
      <c r="F553" s="193"/>
      <c r="G553" s="251"/>
      <c r="H553" s="193"/>
      <c r="I553" s="193"/>
      <c r="J553" s="221"/>
      <c r="K553" s="249"/>
      <c r="L553" s="208"/>
      <c r="M553" s="190"/>
    </row>
    <row r="554" spans="1:13" x14ac:dyDescent="0.25">
      <c r="A554" s="225"/>
      <c r="B554" s="237"/>
      <c r="C554" s="193"/>
      <c r="D554" s="193"/>
      <c r="E554" s="197"/>
      <c r="F554" s="193"/>
      <c r="G554" s="193"/>
      <c r="H554" s="193"/>
      <c r="I554" s="193"/>
      <c r="J554" s="221"/>
      <c r="K554" s="249"/>
      <c r="L554" s="208"/>
      <c r="M554" s="190"/>
    </row>
    <row r="555" spans="1:13" x14ac:dyDescent="0.25">
      <c r="A555" s="225"/>
      <c r="B555" s="237"/>
      <c r="C555" s="193"/>
      <c r="D555" s="193"/>
      <c r="E555" s="197"/>
      <c r="F555" s="193"/>
      <c r="G555" s="251"/>
      <c r="H555" s="193"/>
      <c r="I555" s="193"/>
      <c r="J555" s="221"/>
      <c r="K555" s="249"/>
      <c r="L555" s="208"/>
      <c r="M555" s="190"/>
    </row>
    <row r="556" spans="1:13" x14ac:dyDescent="0.25">
      <c r="A556" s="225"/>
      <c r="B556" s="237"/>
      <c r="C556" s="193"/>
      <c r="D556" s="193"/>
      <c r="E556" s="197"/>
      <c r="F556" s="193"/>
      <c r="G556" s="193"/>
      <c r="H556" s="193"/>
      <c r="I556" s="193"/>
      <c r="J556" s="221"/>
      <c r="K556" s="249"/>
      <c r="L556" s="208"/>
      <c r="M556" s="190"/>
    </row>
    <row r="557" spans="1:13" x14ac:dyDescent="0.25">
      <c r="A557" s="225"/>
      <c r="B557" s="237"/>
      <c r="C557" s="193"/>
      <c r="D557" s="193"/>
      <c r="E557" s="197"/>
      <c r="F557" s="193"/>
      <c r="G557" s="251"/>
      <c r="H557" s="193"/>
      <c r="I557" s="193"/>
      <c r="J557" s="221"/>
      <c r="K557" s="249"/>
      <c r="L557" s="208"/>
      <c r="M557" s="190"/>
    </row>
    <row r="558" spans="1:13" x14ac:dyDescent="0.25">
      <c r="A558" s="225"/>
      <c r="B558" s="237"/>
      <c r="C558" s="193"/>
      <c r="D558" s="193"/>
      <c r="E558" s="197"/>
      <c r="F558" s="193"/>
      <c r="G558" s="193"/>
      <c r="H558" s="193"/>
      <c r="I558" s="193"/>
      <c r="J558" s="221"/>
      <c r="K558" s="249"/>
      <c r="L558" s="208"/>
      <c r="M558" s="190"/>
    </row>
    <row r="559" spans="1:13" x14ac:dyDescent="0.25">
      <c r="A559" s="225"/>
      <c r="B559" s="237"/>
      <c r="C559" s="193"/>
      <c r="D559" s="193"/>
      <c r="E559" s="197"/>
      <c r="F559" s="193"/>
      <c r="G559" s="251"/>
      <c r="H559" s="193"/>
      <c r="I559" s="193"/>
      <c r="J559" s="221"/>
      <c r="K559" s="249"/>
      <c r="L559" s="208"/>
      <c r="M559" s="190"/>
    </row>
    <row r="560" spans="1:13" x14ac:dyDescent="0.25">
      <c r="A560" s="225"/>
      <c r="B560" s="237"/>
      <c r="C560" s="193"/>
      <c r="D560" s="193"/>
      <c r="E560" s="197"/>
      <c r="F560" s="193"/>
      <c r="G560" s="193"/>
      <c r="H560" s="193"/>
      <c r="I560" s="193"/>
      <c r="J560" s="221"/>
      <c r="K560" s="249"/>
      <c r="L560" s="208"/>
      <c r="M560" s="190"/>
    </row>
    <row r="561" spans="1:13" x14ac:dyDescent="0.25">
      <c r="A561" s="225"/>
      <c r="B561" s="237"/>
      <c r="C561" s="193"/>
      <c r="D561" s="193"/>
      <c r="E561" s="197"/>
      <c r="F561" s="193"/>
      <c r="G561" s="251"/>
      <c r="H561" s="193"/>
      <c r="I561" s="193"/>
      <c r="J561" s="221"/>
      <c r="K561" s="249"/>
      <c r="L561" s="208"/>
      <c r="M561" s="190"/>
    </row>
    <row r="562" spans="1:13" x14ac:dyDescent="0.25">
      <c r="A562" s="225"/>
      <c r="B562" s="237"/>
      <c r="C562" s="193"/>
      <c r="D562" s="193"/>
      <c r="E562" s="197"/>
      <c r="F562" s="193"/>
      <c r="G562" s="251"/>
      <c r="H562" s="193"/>
      <c r="I562" s="193"/>
      <c r="J562" s="221"/>
      <c r="K562" s="249"/>
      <c r="L562" s="208"/>
      <c r="M562" s="190"/>
    </row>
    <row r="563" spans="1:13" x14ac:dyDescent="0.25">
      <c r="A563" s="225"/>
      <c r="B563" s="237"/>
      <c r="C563" s="193"/>
      <c r="D563" s="193"/>
      <c r="E563" s="197"/>
      <c r="F563" s="193"/>
      <c r="G563" s="193"/>
      <c r="H563" s="193"/>
      <c r="I563" s="193"/>
      <c r="J563" s="221"/>
      <c r="K563" s="249"/>
      <c r="L563" s="208"/>
      <c r="M563" s="190"/>
    </row>
    <row r="564" spans="1:13" x14ac:dyDescent="0.25">
      <c r="A564" s="225"/>
      <c r="B564" s="237"/>
      <c r="C564" s="193"/>
      <c r="D564" s="193"/>
      <c r="E564" s="197"/>
      <c r="F564" s="193"/>
      <c r="G564" s="251"/>
      <c r="H564" s="193"/>
      <c r="I564" s="193"/>
      <c r="J564" s="221"/>
      <c r="K564" s="249"/>
      <c r="L564" s="208"/>
      <c r="M564" s="190"/>
    </row>
    <row r="565" spans="1:13" x14ac:dyDescent="0.25">
      <c r="A565" s="225"/>
      <c r="B565" s="237"/>
      <c r="C565" s="193"/>
      <c r="D565" s="193"/>
      <c r="E565" s="197"/>
      <c r="F565" s="193"/>
      <c r="G565" s="193"/>
      <c r="H565" s="193"/>
      <c r="I565" s="193"/>
      <c r="J565" s="221"/>
      <c r="K565" s="249"/>
      <c r="L565" s="208"/>
      <c r="M565" s="190"/>
    </row>
    <row r="566" spans="1:13" ht="27" customHeight="1" thickBot="1" x14ac:dyDescent="0.3">
      <c r="A566" s="216"/>
      <c r="B566" s="281" t="s">
        <v>385</v>
      </c>
      <c r="C566" s="281"/>
      <c r="D566" s="281"/>
      <c r="E566" s="281"/>
      <c r="F566" s="281"/>
      <c r="G566" s="281"/>
      <c r="H566" s="281"/>
      <c r="I566" s="252" t="s">
        <v>122</v>
      </c>
      <c r="J566" s="253"/>
      <c r="K566" s="254">
        <f>SUM(K543:K549)</f>
        <v>0</v>
      </c>
      <c r="L566" s="203"/>
      <c r="M566" s="204"/>
    </row>
    <row r="567" spans="1:13" x14ac:dyDescent="0.25">
      <c r="A567" s="225"/>
      <c r="B567" s="237"/>
      <c r="C567" s="193"/>
      <c r="D567" s="193"/>
      <c r="E567" s="197"/>
      <c r="F567" s="193"/>
      <c r="G567" s="251"/>
      <c r="H567" s="193"/>
      <c r="I567" s="193"/>
      <c r="J567" s="193"/>
      <c r="K567" s="279"/>
      <c r="L567" s="190"/>
      <c r="M567" s="190"/>
    </row>
  </sheetData>
  <mergeCells count="9">
    <mergeCell ref="B375:J375"/>
    <mergeCell ref="B428:J428"/>
    <mergeCell ref="B481:J481"/>
    <mergeCell ref="B566:H566"/>
    <mergeCell ref="B111:J111"/>
    <mergeCell ref="B163:J163"/>
    <mergeCell ref="B216:J216"/>
    <mergeCell ref="B269:J269"/>
    <mergeCell ref="B322:J322"/>
  </mergeCells>
  <pageMargins left="0.7" right="0.7" top="0.75" bottom="0.75" header="0.3" footer="0.3"/>
  <pageSetup scale="88" fitToHeight="0" orientation="portrait" r:id="rId1"/>
  <headerFooter>
    <oddHeader>&amp;L&amp;"Andalus,Bold Italic"&amp;8MCH 2018 DOLOW&amp;R&amp;"Andalus,Bold Italic"&amp;8Preliminary items</oddHeader>
    <oddFooter>&amp;C&amp;P</oddFooter>
  </headerFooter>
  <rowBreaks count="10" manualBreakCount="10">
    <brk id="55" max="10" man="1"/>
    <brk id="110" max="10" man="1"/>
    <brk id="162" max="10" man="1"/>
    <brk id="215" max="10" man="1"/>
    <brk id="268" max="10" man="1"/>
    <brk id="321" max="10" man="1"/>
    <brk id="374" max="10" man="1"/>
    <brk id="427" max="10" man="1"/>
    <brk id="480" max="10" man="1"/>
    <brk id="53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5"/>
  <sheetViews>
    <sheetView view="pageBreakPreview" zoomScaleNormal="85" zoomScaleSheetLayoutView="100" workbookViewId="0">
      <selection activeCell="D25" sqref="D25"/>
    </sheetView>
  </sheetViews>
  <sheetFormatPr defaultRowHeight="13.8" x14ac:dyDescent="0.25"/>
  <cols>
    <col min="1" max="1" width="6" style="3" customWidth="1"/>
    <col min="2" max="2" width="50.44140625" style="3" customWidth="1"/>
    <col min="3" max="3" width="7.6640625" style="3" customWidth="1"/>
    <col min="4" max="4" width="8.109375" style="144" customWidth="1"/>
    <col min="5" max="5" width="8.88671875" style="3"/>
    <col min="6" max="6" width="12.5546875" style="3" customWidth="1"/>
    <col min="7" max="16384" width="8.88671875" style="3"/>
  </cols>
  <sheetData>
    <row r="1" spans="1:6" x14ac:dyDescent="0.25">
      <c r="A1" s="43"/>
      <c r="B1" s="282" t="s">
        <v>469</v>
      </c>
      <c r="C1" s="283"/>
      <c r="D1" s="283"/>
      <c r="E1" s="283"/>
      <c r="F1" s="44"/>
    </row>
    <row r="2" spans="1:6" x14ac:dyDescent="0.25">
      <c r="A2" s="43"/>
      <c r="B2" s="45"/>
      <c r="C2" s="46"/>
      <c r="D2" s="46"/>
      <c r="E2" s="46"/>
      <c r="F2" s="44"/>
    </row>
    <row r="3" spans="1:6" x14ac:dyDescent="0.25">
      <c r="A3" s="43"/>
      <c r="B3" s="284" t="s">
        <v>513</v>
      </c>
      <c r="C3" s="284"/>
      <c r="D3" s="284"/>
      <c r="E3" s="284"/>
      <c r="F3" s="44"/>
    </row>
    <row r="4" spans="1:6" x14ac:dyDescent="0.25">
      <c r="A4" s="43"/>
      <c r="B4" s="47"/>
      <c r="C4" s="48"/>
      <c r="D4" s="49"/>
      <c r="E4" s="50"/>
      <c r="F4" s="44"/>
    </row>
    <row r="5" spans="1:6" ht="26.4" customHeight="1" x14ac:dyDescent="0.25">
      <c r="A5" s="43"/>
      <c r="B5" s="282" t="s">
        <v>515</v>
      </c>
      <c r="C5" s="285"/>
      <c r="D5" s="285"/>
      <c r="E5" s="285"/>
      <c r="F5" s="44"/>
    </row>
    <row r="6" spans="1:6" ht="26.4" customHeight="1" x14ac:dyDescent="0.25">
      <c r="A6" s="43"/>
      <c r="B6" s="47"/>
      <c r="C6" s="48"/>
      <c r="D6" s="49"/>
      <c r="E6" s="50"/>
      <c r="F6" s="44"/>
    </row>
    <row r="7" spans="1:6" x14ac:dyDescent="0.25">
      <c r="A7" s="51" t="s">
        <v>0</v>
      </c>
      <c r="B7" s="52" t="s">
        <v>1</v>
      </c>
      <c r="C7" s="52" t="s">
        <v>2</v>
      </c>
      <c r="D7" s="117" t="s">
        <v>3</v>
      </c>
      <c r="E7" s="52" t="s">
        <v>4</v>
      </c>
      <c r="F7" s="53" t="s">
        <v>57</v>
      </c>
    </row>
    <row r="8" spans="1:6" x14ac:dyDescent="0.25">
      <c r="A8" s="54"/>
      <c r="B8" s="55"/>
      <c r="C8" s="56"/>
      <c r="D8" s="118"/>
      <c r="E8" s="56"/>
      <c r="F8" s="57"/>
    </row>
    <row r="9" spans="1:6" x14ac:dyDescent="0.25">
      <c r="A9" s="58"/>
      <c r="B9" s="59" t="s">
        <v>44</v>
      </c>
      <c r="C9" s="60"/>
      <c r="D9" s="119"/>
      <c r="E9" s="60"/>
      <c r="F9" s="61"/>
    </row>
    <row r="10" spans="1:6" x14ac:dyDescent="0.25">
      <c r="A10" s="62"/>
      <c r="B10" s="63"/>
      <c r="C10" s="63"/>
      <c r="D10" s="120"/>
      <c r="E10" s="63"/>
      <c r="F10" s="64"/>
    </row>
    <row r="11" spans="1:6" x14ac:dyDescent="0.25">
      <c r="A11" s="62"/>
      <c r="B11" s="59" t="s">
        <v>398</v>
      </c>
      <c r="C11" s="63"/>
      <c r="D11" s="120"/>
      <c r="E11" s="63"/>
      <c r="F11" s="64"/>
    </row>
    <row r="12" spans="1:6" x14ac:dyDescent="0.25">
      <c r="A12" s="62"/>
      <c r="B12" s="63"/>
      <c r="C12" s="63"/>
      <c r="D12" s="120"/>
      <c r="E12" s="63"/>
      <c r="F12" s="64"/>
    </row>
    <row r="13" spans="1:6" ht="42.6" customHeight="1" x14ac:dyDescent="0.25">
      <c r="A13" s="65" t="s">
        <v>5</v>
      </c>
      <c r="B13" s="66" t="s">
        <v>397</v>
      </c>
      <c r="C13" s="67" t="s">
        <v>19</v>
      </c>
      <c r="D13" s="76">
        <v>334</v>
      </c>
      <c r="E13" s="68">
        <v>0</v>
      </c>
      <c r="F13" s="69">
        <f>D13*E13</f>
        <v>0</v>
      </c>
    </row>
    <row r="14" spans="1:6" x14ac:dyDescent="0.25">
      <c r="A14" s="70"/>
      <c r="B14" s="60"/>
      <c r="C14" s="71"/>
      <c r="D14" s="121"/>
      <c r="E14" s="72"/>
      <c r="F14" s="69"/>
    </row>
    <row r="15" spans="1:6" x14ac:dyDescent="0.25">
      <c r="A15" s="70"/>
      <c r="B15" s="59" t="s">
        <v>399</v>
      </c>
      <c r="C15" s="71"/>
      <c r="D15" s="121"/>
      <c r="E15" s="72"/>
      <c r="F15" s="69"/>
    </row>
    <row r="16" spans="1:6" x14ac:dyDescent="0.25">
      <c r="A16" s="70"/>
      <c r="B16" s="60"/>
      <c r="C16" s="71"/>
      <c r="D16" s="121"/>
      <c r="E16" s="72"/>
      <c r="F16" s="69"/>
    </row>
    <row r="17" spans="1:6" ht="38.25" customHeight="1" x14ac:dyDescent="0.25">
      <c r="A17" s="70"/>
      <c r="B17" s="59" t="s">
        <v>395</v>
      </c>
      <c r="C17" s="71"/>
      <c r="D17" s="121"/>
      <c r="E17" s="72"/>
      <c r="F17" s="69"/>
    </row>
    <row r="18" spans="1:6" x14ac:dyDescent="0.25">
      <c r="A18" s="65" t="s">
        <v>6</v>
      </c>
      <c r="B18" s="66" t="s">
        <v>9</v>
      </c>
      <c r="C18" s="67" t="s">
        <v>7</v>
      </c>
      <c r="D18" s="76">
        <f>192*0.5*1</f>
        <v>96</v>
      </c>
      <c r="E18" s="68">
        <v>0</v>
      </c>
      <c r="F18" s="69">
        <f>D18*E18</f>
        <v>0</v>
      </c>
    </row>
    <row r="19" spans="1:6" x14ac:dyDescent="0.25">
      <c r="A19" s="65"/>
      <c r="B19" s="66"/>
      <c r="C19" s="67"/>
      <c r="D19" s="76"/>
      <c r="E19" s="68"/>
      <c r="F19" s="69"/>
    </row>
    <row r="20" spans="1:6" x14ac:dyDescent="0.25">
      <c r="A20" s="291" t="s">
        <v>11</v>
      </c>
      <c r="B20" s="292" t="s">
        <v>12</v>
      </c>
      <c r="C20" s="71"/>
      <c r="D20" s="121"/>
      <c r="E20" s="72"/>
      <c r="F20" s="69"/>
    </row>
    <row r="21" spans="1:6" x14ac:dyDescent="0.25">
      <c r="A21" s="291"/>
      <c r="B21" s="292"/>
      <c r="C21" s="71" t="s">
        <v>13</v>
      </c>
      <c r="D21" s="122">
        <v>1</v>
      </c>
      <c r="E21" s="68">
        <v>0</v>
      </c>
      <c r="F21" s="69">
        <f>D21*E21</f>
        <v>0</v>
      </c>
    </row>
    <row r="22" spans="1:6" x14ac:dyDescent="0.25">
      <c r="A22" s="70"/>
      <c r="B22" s="60"/>
      <c r="C22" s="71"/>
      <c r="D22" s="121"/>
      <c r="E22" s="72"/>
      <c r="F22" s="69"/>
    </row>
    <row r="23" spans="1:6" x14ac:dyDescent="0.25">
      <c r="A23" s="70"/>
      <c r="B23" s="73" t="s">
        <v>387</v>
      </c>
      <c r="C23" s="71"/>
      <c r="D23" s="121"/>
      <c r="E23" s="72"/>
      <c r="F23" s="69"/>
    </row>
    <row r="24" spans="1:6" x14ac:dyDescent="0.25">
      <c r="A24" s="70"/>
      <c r="B24" s="60"/>
      <c r="C24" s="71"/>
      <c r="D24" s="121"/>
      <c r="E24" s="72"/>
      <c r="F24" s="69"/>
    </row>
    <row r="25" spans="1:6" ht="27.6" x14ac:dyDescent="0.25">
      <c r="A25" s="65" t="s">
        <v>14</v>
      </c>
      <c r="B25" s="66" t="s">
        <v>396</v>
      </c>
      <c r="C25" s="67" t="s">
        <v>7</v>
      </c>
      <c r="D25" s="76">
        <f>192*1.2*0.4</f>
        <v>92.16</v>
      </c>
      <c r="E25" s="68">
        <v>0</v>
      </c>
      <c r="F25" s="69">
        <f>D25*E25</f>
        <v>0</v>
      </c>
    </row>
    <row r="26" spans="1:6" x14ac:dyDescent="0.25">
      <c r="A26" s="65"/>
      <c r="B26" s="60"/>
      <c r="C26" s="67"/>
      <c r="D26" s="76"/>
      <c r="E26" s="68"/>
      <c r="F26" s="69"/>
    </row>
    <row r="27" spans="1:6" x14ac:dyDescent="0.25">
      <c r="A27" s="70"/>
      <c r="B27" s="74" t="s">
        <v>471</v>
      </c>
      <c r="C27" s="71"/>
      <c r="D27" s="121"/>
      <c r="E27" s="72"/>
      <c r="F27" s="69"/>
    </row>
    <row r="28" spans="1:6" x14ac:dyDescent="0.25">
      <c r="A28" s="70"/>
      <c r="B28" s="74"/>
      <c r="C28" s="71"/>
      <c r="D28" s="121"/>
      <c r="E28" s="72"/>
      <c r="F28" s="69"/>
    </row>
    <row r="29" spans="1:6" ht="27.6" x14ac:dyDescent="0.25">
      <c r="A29" s="65" t="s">
        <v>16</v>
      </c>
      <c r="B29" s="66" t="s">
        <v>17</v>
      </c>
      <c r="C29" s="67" t="s">
        <v>7</v>
      </c>
      <c r="D29" s="76">
        <f>D18-D25</f>
        <v>3.8400000000000034</v>
      </c>
      <c r="E29" s="68">
        <v>0</v>
      </c>
      <c r="F29" s="69">
        <f>D29*E29</f>
        <v>0</v>
      </c>
    </row>
    <row r="30" spans="1:6" x14ac:dyDescent="0.25">
      <c r="A30" s="70"/>
      <c r="B30" s="60"/>
      <c r="C30" s="71"/>
      <c r="D30" s="121"/>
      <c r="E30" s="72"/>
      <c r="F30" s="69"/>
    </row>
    <row r="31" spans="1:6" x14ac:dyDescent="0.25">
      <c r="A31" s="70"/>
      <c r="B31" s="74" t="s">
        <v>477</v>
      </c>
      <c r="C31" s="71"/>
      <c r="D31" s="121"/>
      <c r="E31" s="72"/>
      <c r="F31" s="69"/>
    </row>
    <row r="32" spans="1:6" x14ac:dyDescent="0.25">
      <c r="A32" s="70"/>
      <c r="B32" s="60"/>
      <c r="C32" s="71"/>
      <c r="D32" s="121"/>
      <c r="E32" s="72"/>
      <c r="F32" s="69"/>
    </row>
    <row r="33" spans="1:6" ht="27.6" x14ac:dyDescent="0.25">
      <c r="A33" s="65" t="s">
        <v>392</v>
      </c>
      <c r="B33" s="66" t="s">
        <v>401</v>
      </c>
      <c r="C33" s="67" t="s">
        <v>7</v>
      </c>
      <c r="D33" s="76">
        <f>246*0.45</f>
        <v>110.7</v>
      </c>
      <c r="E33" s="68">
        <v>0</v>
      </c>
      <c r="F33" s="69">
        <f>D33*E33</f>
        <v>0</v>
      </c>
    </row>
    <row r="34" spans="1:6" x14ac:dyDescent="0.25">
      <c r="A34" s="70"/>
      <c r="B34" s="60"/>
      <c r="C34" s="71"/>
      <c r="D34" s="121"/>
      <c r="E34" s="72"/>
      <c r="F34" s="69"/>
    </row>
    <row r="35" spans="1:6" x14ac:dyDescent="0.25">
      <c r="A35" s="65" t="s">
        <v>18</v>
      </c>
      <c r="B35" s="66" t="s">
        <v>400</v>
      </c>
      <c r="C35" s="67" t="s">
        <v>7</v>
      </c>
      <c r="D35" s="76">
        <f>246*0.05</f>
        <v>12.3</v>
      </c>
      <c r="E35" s="68">
        <v>0</v>
      </c>
      <c r="F35" s="69">
        <f>D35*E35</f>
        <v>0</v>
      </c>
    </row>
    <row r="36" spans="1:6" x14ac:dyDescent="0.25">
      <c r="A36" s="65"/>
      <c r="B36" s="66"/>
      <c r="C36" s="67"/>
      <c r="D36" s="76"/>
      <c r="E36" s="68"/>
      <c r="F36" s="69"/>
    </row>
    <row r="37" spans="1:6" x14ac:dyDescent="0.25">
      <c r="A37" s="65"/>
      <c r="B37" s="66"/>
      <c r="C37" s="67"/>
      <c r="D37" s="76"/>
      <c r="E37" s="68"/>
      <c r="F37" s="69"/>
    </row>
    <row r="38" spans="1:6" x14ac:dyDescent="0.25">
      <c r="A38" s="65"/>
      <c r="B38" s="66"/>
      <c r="C38" s="67"/>
      <c r="D38" s="76"/>
      <c r="E38" s="68"/>
      <c r="F38" s="69"/>
    </row>
    <row r="39" spans="1:6" ht="14.4" thickBot="1" x14ac:dyDescent="0.3">
      <c r="A39" s="77"/>
      <c r="B39" s="78" t="s">
        <v>58</v>
      </c>
      <c r="C39" s="79"/>
      <c r="D39" s="123"/>
      <c r="E39" s="80"/>
      <c r="F39" s="81">
        <f>SUM(F12:F36)</f>
        <v>0</v>
      </c>
    </row>
    <row r="40" spans="1:6" ht="16.8" customHeight="1" x14ac:dyDescent="0.25">
      <c r="A40" s="82" t="s">
        <v>0</v>
      </c>
      <c r="B40" s="83" t="s">
        <v>1</v>
      </c>
      <c r="C40" s="83" t="s">
        <v>2</v>
      </c>
      <c r="D40" s="124" t="s">
        <v>3</v>
      </c>
      <c r="E40" s="83" t="s">
        <v>4</v>
      </c>
      <c r="F40" s="84" t="s">
        <v>57</v>
      </c>
    </row>
    <row r="41" spans="1:6" x14ac:dyDescent="0.25">
      <c r="A41" s="65"/>
      <c r="B41" s="74" t="s">
        <v>59</v>
      </c>
      <c r="C41" s="85"/>
      <c r="D41" s="125"/>
      <c r="E41" s="86"/>
      <c r="F41" s="87">
        <f>F39</f>
        <v>0</v>
      </c>
    </row>
    <row r="42" spans="1:6" x14ac:dyDescent="0.25">
      <c r="A42" s="65"/>
      <c r="B42" s="66"/>
      <c r="C42" s="67"/>
      <c r="D42" s="76"/>
      <c r="E42" s="68"/>
      <c r="F42" s="69"/>
    </row>
    <row r="43" spans="1:6" ht="41.4" x14ac:dyDescent="0.25">
      <c r="A43" s="70" t="s">
        <v>20</v>
      </c>
      <c r="B43" s="66" t="s">
        <v>390</v>
      </c>
      <c r="C43" s="67" t="s">
        <v>19</v>
      </c>
      <c r="D43" s="76">
        <v>246</v>
      </c>
      <c r="E43" s="68">
        <v>0</v>
      </c>
      <c r="F43" s="69">
        <f>D43*E43</f>
        <v>0</v>
      </c>
    </row>
    <row r="44" spans="1:6" x14ac:dyDescent="0.25">
      <c r="A44" s="65"/>
      <c r="B44" s="66"/>
      <c r="C44" s="67"/>
      <c r="D44" s="76"/>
      <c r="E44" s="68"/>
      <c r="F44" s="69"/>
    </row>
    <row r="45" spans="1:6" ht="41.4" x14ac:dyDescent="0.25">
      <c r="A45" s="70" t="s">
        <v>22</v>
      </c>
      <c r="B45" s="66" t="s">
        <v>21</v>
      </c>
      <c r="C45" s="67" t="s">
        <v>19</v>
      </c>
      <c r="D45" s="76">
        <v>246</v>
      </c>
      <c r="E45" s="68">
        <v>0</v>
      </c>
      <c r="F45" s="69">
        <f>D45*E45</f>
        <v>0</v>
      </c>
    </row>
    <row r="46" spans="1:6" x14ac:dyDescent="0.25">
      <c r="A46" s="70"/>
      <c r="B46" s="60"/>
      <c r="C46" s="71"/>
      <c r="D46" s="121"/>
      <c r="E46" s="72"/>
      <c r="F46" s="69"/>
    </row>
    <row r="47" spans="1:6" x14ac:dyDescent="0.25">
      <c r="A47" s="70"/>
      <c r="B47" s="74" t="s">
        <v>478</v>
      </c>
      <c r="C47" s="71"/>
      <c r="D47" s="121"/>
      <c r="E47" s="72"/>
      <c r="F47" s="69"/>
    </row>
    <row r="48" spans="1:6" x14ac:dyDescent="0.25">
      <c r="A48" s="70"/>
      <c r="B48" s="60"/>
      <c r="C48" s="71"/>
      <c r="D48" s="121"/>
      <c r="E48" s="72"/>
      <c r="F48" s="69"/>
    </row>
    <row r="49" spans="1:6" x14ac:dyDescent="0.25">
      <c r="A49" s="65" t="s">
        <v>23</v>
      </c>
      <c r="B49" s="66" t="s">
        <v>402</v>
      </c>
      <c r="C49" s="67" t="s">
        <v>19</v>
      </c>
      <c r="D49" s="76">
        <f>192*0.4</f>
        <v>76.800000000000011</v>
      </c>
      <c r="E49" s="68">
        <v>0</v>
      </c>
      <c r="F49" s="69">
        <f>D49*E49</f>
        <v>0</v>
      </c>
    </row>
    <row r="50" spans="1:6" x14ac:dyDescent="0.25">
      <c r="A50" s="70"/>
      <c r="B50" s="60"/>
      <c r="C50" s="71"/>
      <c r="D50" s="121"/>
      <c r="E50" s="72"/>
      <c r="F50" s="69"/>
    </row>
    <row r="51" spans="1:6" x14ac:dyDescent="0.25">
      <c r="A51" s="65" t="s">
        <v>5</v>
      </c>
      <c r="B51" s="66" t="s">
        <v>9</v>
      </c>
      <c r="C51" s="67" t="s">
        <v>7</v>
      </c>
      <c r="D51" s="76">
        <f>192*0.4*0.2</f>
        <v>15.360000000000003</v>
      </c>
      <c r="E51" s="68">
        <v>0</v>
      </c>
      <c r="F51" s="69">
        <f>D51*E51</f>
        <v>0</v>
      </c>
    </row>
    <row r="52" spans="1:6" x14ac:dyDescent="0.25">
      <c r="A52" s="65"/>
      <c r="B52" s="66"/>
      <c r="C52" s="67"/>
      <c r="D52" s="76"/>
      <c r="E52" s="68"/>
      <c r="F52" s="69"/>
    </row>
    <row r="53" spans="1:6" x14ac:dyDescent="0.25">
      <c r="A53" s="65" t="s">
        <v>8</v>
      </c>
      <c r="B53" s="66" t="s">
        <v>24</v>
      </c>
      <c r="C53" s="67" t="s">
        <v>19</v>
      </c>
      <c r="D53" s="76">
        <v>246</v>
      </c>
      <c r="E53" s="68">
        <v>0</v>
      </c>
      <c r="F53" s="69">
        <f>D53*E53</f>
        <v>0</v>
      </c>
    </row>
    <row r="54" spans="1:6" x14ac:dyDescent="0.25">
      <c r="A54" s="70"/>
      <c r="B54" s="60"/>
      <c r="C54" s="71"/>
      <c r="D54" s="121"/>
      <c r="E54" s="72"/>
      <c r="F54" s="69"/>
    </row>
    <row r="55" spans="1:6" ht="27.6" x14ac:dyDescent="0.25">
      <c r="A55" s="70"/>
      <c r="B55" s="73" t="s">
        <v>403</v>
      </c>
      <c r="C55" s="71"/>
      <c r="D55" s="121"/>
      <c r="E55" s="72"/>
      <c r="F55" s="69"/>
    </row>
    <row r="56" spans="1:6" x14ac:dyDescent="0.25">
      <c r="A56" s="70"/>
      <c r="B56" s="60"/>
      <c r="C56" s="71"/>
      <c r="D56" s="121"/>
      <c r="E56" s="72"/>
      <c r="F56" s="69"/>
    </row>
    <row r="57" spans="1:6" x14ac:dyDescent="0.25">
      <c r="A57" s="70"/>
      <c r="B57" s="75" t="s">
        <v>408</v>
      </c>
      <c r="C57" s="71"/>
      <c r="D57" s="121"/>
      <c r="E57" s="72"/>
      <c r="F57" s="69"/>
    </row>
    <row r="58" spans="1:6" x14ac:dyDescent="0.25">
      <c r="A58" s="70"/>
      <c r="B58" s="60"/>
      <c r="C58" s="71"/>
      <c r="D58" s="121"/>
      <c r="E58" s="72"/>
      <c r="F58" s="69"/>
    </row>
    <row r="59" spans="1:6" ht="27.6" x14ac:dyDescent="0.25">
      <c r="A59" s="65" t="s">
        <v>10</v>
      </c>
      <c r="B59" s="66" t="s">
        <v>404</v>
      </c>
      <c r="C59" s="67" t="s">
        <v>25</v>
      </c>
      <c r="D59" s="76">
        <f>192*3*0.888</f>
        <v>511.488</v>
      </c>
      <c r="E59" s="68">
        <v>0</v>
      </c>
      <c r="F59" s="69">
        <f>D59*E59</f>
        <v>0</v>
      </c>
    </row>
    <row r="60" spans="1:6" x14ac:dyDescent="0.25">
      <c r="A60" s="70"/>
      <c r="B60" s="60"/>
      <c r="C60" s="71"/>
      <c r="D60" s="121"/>
      <c r="E60" s="72"/>
      <c r="F60" s="69"/>
    </row>
    <row r="61" spans="1:6" ht="27.6" x14ac:dyDescent="0.25">
      <c r="A61" s="65" t="s">
        <v>11</v>
      </c>
      <c r="B61" s="66" t="s">
        <v>405</v>
      </c>
      <c r="C61" s="67" t="s">
        <v>25</v>
      </c>
      <c r="D61" s="76">
        <f>192/0.2*0.65*0.395</f>
        <v>246.48000000000002</v>
      </c>
      <c r="E61" s="68">
        <f>E59</f>
        <v>0</v>
      </c>
      <c r="F61" s="69">
        <f>D61*E61</f>
        <v>0</v>
      </c>
    </row>
    <row r="62" spans="1:6" x14ac:dyDescent="0.25">
      <c r="A62" s="70"/>
      <c r="B62" s="60"/>
      <c r="C62" s="71"/>
      <c r="D62" s="121"/>
      <c r="E62" s="72"/>
      <c r="F62" s="69"/>
    </row>
    <row r="63" spans="1:6" ht="34.799999999999997" customHeight="1" x14ac:dyDescent="0.25">
      <c r="A63" s="65" t="s">
        <v>15</v>
      </c>
      <c r="B63" s="73" t="s">
        <v>406</v>
      </c>
      <c r="C63" s="67"/>
      <c r="D63" s="76"/>
      <c r="E63" s="68"/>
      <c r="F63" s="69"/>
    </row>
    <row r="64" spans="1:6" x14ac:dyDescent="0.25">
      <c r="A64" s="65"/>
      <c r="B64" s="66"/>
      <c r="C64" s="67"/>
      <c r="D64" s="76"/>
      <c r="E64" s="68"/>
      <c r="F64" s="69"/>
    </row>
    <row r="65" spans="1:6" x14ac:dyDescent="0.25">
      <c r="A65" s="65"/>
      <c r="B65" s="66" t="s">
        <v>407</v>
      </c>
      <c r="C65" s="67" t="s">
        <v>19</v>
      </c>
      <c r="D65" s="76">
        <v>246</v>
      </c>
      <c r="E65" s="68">
        <v>0</v>
      </c>
      <c r="F65" s="69">
        <f>D65*E65</f>
        <v>0</v>
      </c>
    </row>
    <row r="66" spans="1:6" x14ac:dyDescent="0.25">
      <c r="A66" s="65"/>
      <c r="B66" s="60"/>
      <c r="C66" s="67"/>
      <c r="D66" s="76"/>
      <c r="E66" s="68"/>
      <c r="F66" s="69"/>
    </row>
    <row r="67" spans="1:6" x14ac:dyDescent="0.25">
      <c r="A67" s="70"/>
      <c r="B67" s="74" t="s">
        <v>472</v>
      </c>
      <c r="C67" s="71"/>
      <c r="D67" s="121"/>
      <c r="E67" s="72"/>
      <c r="F67" s="69"/>
    </row>
    <row r="68" spans="1:6" x14ac:dyDescent="0.25">
      <c r="A68" s="70"/>
      <c r="B68" s="74"/>
      <c r="C68" s="71"/>
      <c r="D68" s="121"/>
      <c r="E68" s="72"/>
      <c r="F68" s="69"/>
    </row>
    <row r="69" spans="1:6" x14ac:dyDescent="0.25">
      <c r="A69" s="65" t="s">
        <v>16</v>
      </c>
      <c r="B69" s="66" t="s">
        <v>412</v>
      </c>
      <c r="C69" s="67" t="s">
        <v>19</v>
      </c>
      <c r="D69" s="76">
        <f>192*0.2*2</f>
        <v>76.800000000000011</v>
      </c>
      <c r="E69" s="68">
        <v>0</v>
      </c>
      <c r="F69" s="69">
        <f>D69*E69</f>
        <v>0</v>
      </c>
    </row>
    <row r="70" spans="1:6" x14ac:dyDescent="0.25">
      <c r="A70" s="65"/>
      <c r="B70" s="66"/>
      <c r="C70" s="67"/>
      <c r="D70" s="76"/>
      <c r="E70" s="68"/>
      <c r="F70" s="69"/>
    </row>
    <row r="71" spans="1:6" x14ac:dyDescent="0.25">
      <c r="A71" s="65" t="s">
        <v>20</v>
      </c>
      <c r="B71" s="66" t="s">
        <v>26</v>
      </c>
      <c r="C71" s="67" t="s">
        <v>413</v>
      </c>
      <c r="D71" s="76">
        <v>120</v>
      </c>
      <c r="E71" s="68">
        <v>0</v>
      </c>
      <c r="F71" s="69">
        <f>D71*E71</f>
        <v>0</v>
      </c>
    </row>
    <row r="72" spans="1:6" x14ac:dyDescent="0.25">
      <c r="A72" s="115"/>
      <c r="B72" s="88"/>
      <c r="C72" s="88"/>
      <c r="D72" s="126"/>
      <c r="E72" s="88"/>
      <c r="F72" s="116"/>
    </row>
    <row r="73" spans="1:6" ht="14.4" thickBot="1" x14ac:dyDescent="0.3">
      <c r="A73" s="77"/>
      <c r="B73" s="78" t="s">
        <v>58</v>
      </c>
      <c r="C73" s="79"/>
      <c r="D73" s="123"/>
      <c r="E73" s="80"/>
      <c r="F73" s="81">
        <f>SUM(F42:F72)</f>
        <v>0</v>
      </c>
    </row>
    <row r="74" spans="1:6" ht="17.399999999999999" customHeight="1" x14ac:dyDescent="0.25">
      <c r="A74" s="82" t="s">
        <v>0</v>
      </c>
      <c r="B74" s="83" t="s">
        <v>1</v>
      </c>
      <c r="C74" s="83" t="s">
        <v>2</v>
      </c>
      <c r="D74" s="124" t="s">
        <v>3</v>
      </c>
      <c r="E74" s="83" t="s">
        <v>4</v>
      </c>
      <c r="F74" s="84" t="s">
        <v>57</v>
      </c>
    </row>
    <row r="75" spans="1:6" ht="18" customHeight="1" x14ac:dyDescent="0.25">
      <c r="A75" s="65"/>
      <c r="B75" s="74" t="s">
        <v>59</v>
      </c>
      <c r="C75" s="85"/>
      <c r="D75" s="125"/>
      <c r="E75" s="86"/>
      <c r="F75" s="87">
        <f>F73</f>
        <v>0</v>
      </c>
    </row>
    <row r="76" spans="1:6" x14ac:dyDescent="0.25">
      <c r="A76" s="70"/>
      <c r="B76" s="60"/>
      <c r="C76" s="71"/>
      <c r="D76" s="121"/>
      <c r="E76" s="72"/>
      <c r="F76" s="69"/>
    </row>
    <row r="77" spans="1:6" x14ac:dyDescent="0.25">
      <c r="A77" s="70"/>
      <c r="B77" s="73" t="s">
        <v>409</v>
      </c>
      <c r="C77" s="71"/>
      <c r="D77" s="121"/>
      <c r="E77" s="72"/>
      <c r="F77" s="69"/>
    </row>
    <row r="78" spans="1:6" x14ac:dyDescent="0.25">
      <c r="A78" s="70"/>
      <c r="B78" s="60"/>
      <c r="C78" s="71"/>
      <c r="D78" s="121"/>
      <c r="E78" s="72"/>
      <c r="F78" s="69"/>
    </row>
    <row r="79" spans="1:6" ht="29.4" customHeight="1" x14ac:dyDescent="0.25">
      <c r="A79" s="65" t="s">
        <v>22</v>
      </c>
      <c r="B79" s="66" t="s">
        <v>410</v>
      </c>
      <c r="C79" s="67" t="s">
        <v>7</v>
      </c>
      <c r="D79" s="76">
        <f>192*0.4*1.1</f>
        <v>84.480000000000018</v>
      </c>
      <c r="E79" s="68">
        <v>0</v>
      </c>
      <c r="F79" s="69">
        <f>D79*E79</f>
        <v>0</v>
      </c>
    </row>
    <row r="80" spans="1:6" x14ac:dyDescent="0.25">
      <c r="A80" s="70"/>
      <c r="B80" s="60"/>
      <c r="C80" s="71"/>
      <c r="D80" s="121"/>
      <c r="E80" s="72"/>
      <c r="F80" s="69"/>
    </row>
    <row r="81" spans="1:6" ht="27.6" x14ac:dyDescent="0.25">
      <c r="A81" s="70"/>
      <c r="B81" s="60" t="s">
        <v>411</v>
      </c>
      <c r="C81" s="71" t="s">
        <v>13</v>
      </c>
      <c r="D81" s="121">
        <v>1</v>
      </c>
      <c r="E81" s="72">
        <v>0</v>
      </c>
      <c r="F81" s="69">
        <f>D81*E81</f>
        <v>0</v>
      </c>
    </row>
    <row r="82" spans="1:6" x14ac:dyDescent="0.25">
      <c r="A82" s="70"/>
      <c r="B82" s="60"/>
      <c r="C82" s="71"/>
      <c r="D82" s="121"/>
      <c r="E82" s="72"/>
      <c r="F82" s="69"/>
    </row>
    <row r="83" spans="1:6" ht="27.6" x14ac:dyDescent="0.25">
      <c r="A83" s="65" t="s">
        <v>23</v>
      </c>
      <c r="B83" s="60" t="s">
        <v>473</v>
      </c>
      <c r="C83" s="67" t="s">
        <v>19</v>
      </c>
      <c r="D83" s="76">
        <f>120*0.6</f>
        <v>72</v>
      </c>
      <c r="E83" s="68">
        <v>0</v>
      </c>
      <c r="F83" s="69">
        <f>D83*E83</f>
        <v>0</v>
      </c>
    </row>
    <row r="84" spans="1:6" x14ac:dyDescent="0.25">
      <c r="A84" s="70"/>
      <c r="B84" s="60"/>
      <c r="C84" s="71"/>
      <c r="D84" s="121"/>
      <c r="E84" s="72"/>
      <c r="F84" s="69"/>
    </row>
    <row r="85" spans="1:6" ht="41.4" x14ac:dyDescent="0.25">
      <c r="A85" s="65" t="s">
        <v>62</v>
      </c>
      <c r="B85" s="60" t="s">
        <v>474</v>
      </c>
      <c r="C85" s="67" t="s">
        <v>19</v>
      </c>
      <c r="D85" s="76">
        <f>D83</f>
        <v>72</v>
      </c>
      <c r="E85" s="68">
        <v>0</v>
      </c>
      <c r="F85" s="69">
        <f>D85*E85</f>
        <v>0</v>
      </c>
    </row>
    <row r="86" spans="1:6" x14ac:dyDescent="0.25">
      <c r="A86" s="65"/>
      <c r="B86" s="60"/>
      <c r="C86" s="67"/>
      <c r="D86" s="76"/>
      <c r="E86" s="68"/>
      <c r="F86" s="69"/>
    </row>
    <row r="87" spans="1:6" x14ac:dyDescent="0.25">
      <c r="A87" s="65"/>
      <c r="B87" s="60"/>
      <c r="C87" s="67"/>
      <c r="D87" s="76"/>
      <c r="E87" s="68"/>
      <c r="F87" s="69"/>
    </row>
    <row r="88" spans="1:6" x14ac:dyDescent="0.25">
      <c r="A88" s="65"/>
      <c r="B88" s="60"/>
      <c r="C88" s="67"/>
      <c r="D88" s="76"/>
      <c r="E88" s="68"/>
      <c r="F88" s="69"/>
    </row>
    <row r="89" spans="1:6" x14ac:dyDescent="0.25">
      <c r="A89" s="65"/>
      <c r="B89" s="60"/>
      <c r="C89" s="67"/>
      <c r="D89" s="76"/>
      <c r="E89" s="68"/>
      <c r="F89" s="69"/>
    </row>
    <row r="90" spans="1:6" x14ac:dyDescent="0.25">
      <c r="A90" s="65"/>
      <c r="B90" s="60"/>
      <c r="C90" s="67"/>
      <c r="D90" s="76"/>
      <c r="E90" s="68"/>
      <c r="F90" s="69"/>
    </row>
    <row r="91" spans="1:6" x14ac:dyDescent="0.25">
      <c r="A91" s="65"/>
      <c r="B91" s="60"/>
      <c r="C91" s="67"/>
      <c r="D91" s="76"/>
      <c r="E91" s="68"/>
      <c r="F91" s="69"/>
    </row>
    <row r="92" spans="1:6" x14ac:dyDescent="0.25">
      <c r="A92" s="65"/>
      <c r="B92" s="60"/>
      <c r="C92" s="67"/>
      <c r="D92" s="76"/>
      <c r="E92" s="68"/>
      <c r="F92" s="69"/>
    </row>
    <row r="93" spans="1:6" x14ac:dyDescent="0.25">
      <c r="A93" s="65"/>
      <c r="B93" s="60"/>
      <c r="C93" s="67"/>
      <c r="D93" s="76"/>
      <c r="E93" s="68"/>
      <c r="F93" s="69"/>
    </row>
    <row r="94" spans="1:6" x14ac:dyDescent="0.25">
      <c r="A94" s="65"/>
      <c r="B94" s="60"/>
      <c r="C94" s="67"/>
      <c r="D94" s="76"/>
      <c r="E94" s="68"/>
      <c r="F94" s="69"/>
    </row>
    <row r="95" spans="1:6" x14ac:dyDescent="0.25">
      <c r="A95" s="65"/>
      <c r="B95" s="60"/>
      <c r="C95" s="67"/>
      <c r="D95" s="76"/>
      <c r="E95" s="68"/>
      <c r="F95" s="69"/>
    </row>
    <row r="96" spans="1:6" x14ac:dyDescent="0.25">
      <c r="A96" s="65"/>
      <c r="B96" s="60"/>
      <c r="C96" s="67"/>
      <c r="D96" s="76"/>
      <c r="E96" s="68"/>
      <c r="F96" s="69"/>
    </row>
    <row r="97" spans="1:6" x14ac:dyDescent="0.25">
      <c r="A97" s="65"/>
      <c r="B97" s="60"/>
      <c r="C97" s="67"/>
      <c r="D97" s="76"/>
      <c r="E97" s="68"/>
      <c r="F97" s="69"/>
    </row>
    <row r="98" spans="1:6" x14ac:dyDescent="0.25">
      <c r="A98" s="65"/>
      <c r="B98" s="60"/>
      <c r="C98" s="67"/>
      <c r="D98" s="76"/>
      <c r="E98" s="68"/>
      <c r="F98" s="69"/>
    </row>
    <row r="99" spans="1:6" x14ac:dyDescent="0.25">
      <c r="A99" s="65"/>
      <c r="B99" s="60"/>
      <c r="C99" s="67"/>
      <c r="D99" s="76"/>
      <c r="E99" s="68"/>
      <c r="F99" s="69"/>
    </row>
    <row r="100" spans="1:6" x14ac:dyDescent="0.25">
      <c r="A100" s="65"/>
      <c r="B100" s="60"/>
      <c r="C100" s="67"/>
      <c r="D100" s="76"/>
      <c r="E100" s="68"/>
      <c r="F100" s="69"/>
    </row>
    <row r="101" spans="1:6" x14ac:dyDescent="0.25">
      <c r="A101" s="65"/>
      <c r="B101" s="60"/>
      <c r="C101" s="67"/>
      <c r="D101" s="76"/>
      <c r="E101" s="68"/>
      <c r="F101" s="69"/>
    </row>
    <row r="102" spans="1:6" x14ac:dyDescent="0.25">
      <c r="A102" s="65"/>
      <c r="B102" s="60"/>
      <c r="C102" s="67"/>
      <c r="D102" s="76"/>
      <c r="E102" s="68"/>
      <c r="F102" s="69"/>
    </row>
    <row r="103" spans="1:6" x14ac:dyDescent="0.25">
      <c r="A103" s="65"/>
      <c r="B103" s="60"/>
      <c r="C103" s="67"/>
      <c r="D103" s="76"/>
      <c r="E103" s="68"/>
      <c r="F103" s="69"/>
    </row>
    <row r="104" spans="1:6" x14ac:dyDescent="0.25">
      <c r="A104" s="65"/>
      <c r="B104" s="60"/>
      <c r="C104" s="67"/>
      <c r="D104" s="76"/>
      <c r="E104" s="68"/>
      <c r="F104" s="69"/>
    </row>
    <row r="105" spans="1:6" x14ac:dyDescent="0.25">
      <c r="A105" s="65"/>
      <c r="B105" s="60"/>
      <c r="C105" s="67"/>
      <c r="D105" s="76"/>
      <c r="E105" s="68"/>
      <c r="F105" s="69"/>
    </row>
    <row r="106" spans="1:6" x14ac:dyDescent="0.25">
      <c r="A106" s="65"/>
      <c r="B106" s="60"/>
      <c r="C106" s="67"/>
      <c r="D106" s="76"/>
      <c r="E106" s="68"/>
      <c r="F106" s="69"/>
    </row>
    <row r="107" spans="1:6" x14ac:dyDescent="0.25">
      <c r="A107" s="65"/>
      <c r="B107" s="60"/>
      <c r="C107" s="67"/>
      <c r="D107" s="76"/>
      <c r="E107" s="68"/>
      <c r="F107" s="69"/>
    </row>
    <row r="108" spans="1:6" x14ac:dyDescent="0.25">
      <c r="A108" s="65"/>
      <c r="B108" s="60"/>
      <c r="C108" s="67"/>
      <c r="D108" s="76"/>
      <c r="E108" s="68"/>
      <c r="F108" s="69"/>
    </row>
    <row r="109" spans="1:6" x14ac:dyDescent="0.25">
      <c r="A109" s="65"/>
      <c r="B109" s="60"/>
      <c r="C109" s="67"/>
      <c r="D109" s="76"/>
      <c r="E109" s="68"/>
      <c r="F109" s="69"/>
    </row>
    <row r="110" spans="1:6" x14ac:dyDescent="0.25">
      <c r="A110" s="65"/>
      <c r="B110" s="60"/>
      <c r="C110" s="67"/>
      <c r="D110" s="76"/>
      <c r="E110" s="68"/>
      <c r="F110" s="69"/>
    </row>
    <row r="111" spans="1:6" x14ac:dyDescent="0.25">
      <c r="A111" s="65"/>
      <c r="B111" s="60"/>
      <c r="C111" s="67"/>
      <c r="D111" s="76"/>
      <c r="E111" s="68"/>
      <c r="F111" s="69"/>
    </row>
    <row r="112" spans="1:6" x14ac:dyDescent="0.25">
      <c r="A112" s="65"/>
      <c r="B112" s="60"/>
      <c r="C112" s="67"/>
      <c r="D112" s="76"/>
      <c r="E112" s="68"/>
      <c r="F112" s="69"/>
    </row>
    <row r="113" spans="1:6" x14ac:dyDescent="0.25">
      <c r="A113" s="65"/>
      <c r="B113" s="60"/>
      <c r="C113" s="67"/>
      <c r="D113" s="76"/>
      <c r="E113" s="68"/>
      <c r="F113" s="69"/>
    </row>
    <row r="114" spans="1:6" ht="13.2" customHeight="1" x14ac:dyDescent="0.25">
      <c r="A114" s="65"/>
      <c r="B114" s="60"/>
      <c r="C114" s="67"/>
      <c r="D114" s="76"/>
      <c r="E114" s="68"/>
      <c r="F114" s="69"/>
    </row>
    <row r="115" spans="1:6" ht="19.2" customHeight="1" thickBot="1" x14ac:dyDescent="0.3">
      <c r="A115" s="89"/>
      <c r="B115" s="286" t="s">
        <v>38</v>
      </c>
      <c r="C115" s="287"/>
      <c r="D115" s="287"/>
      <c r="E115" s="288"/>
      <c r="F115" s="90">
        <f>SUM(F75:F114)</f>
        <v>0</v>
      </c>
    </row>
    <row r="116" spans="1:6" ht="18" customHeight="1" x14ac:dyDescent="0.25">
      <c r="A116" s="82" t="s">
        <v>0</v>
      </c>
      <c r="B116" s="83" t="s">
        <v>1</v>
      </c>
      <c r="C116" s="83" t="s">
        <v>2</v>
      </c>
      <c r="D116" s="124" t="s">
        <v>3</v>
      </c>
      <c r="E116" s="83" t="s">
        <v>4</v>
      </c>
      <c r="F116" s="84" t="s">
        <v>57</v>
      </c>
    </row>
    <row r="117" spans="1:6" x14ac:dyDescent="0.25">
      <c r="A117" s="91"/>
      <c r="B117" s="92"/>
      <c r="C117" s="93"/>
      <c r="D117" s="127"/>
      <c r="E117" s="93"/>
      <c r="F117" s="94"/>
    </row>
    <row r="118" spans="1:6" x14ac:dyDescent="0.25">
      <c r="A118" s="70"/>
      <c r="B118" s="73" t="s">
        <v>386</v>
      </c>
      <c r="C118" s="71"/>
      <c r="D118" s="121"/>
      <c r="E118" s="72"/>
      <c r="F118" s="95"/>
    </row>
    <row r="119" spans="1:6" x14ac:dyDescent="0.25">
      <c r="A119" s="70"/>
      <c r="B119" s="60"/>
      <c r="C119" s="71"/>
      <c r="D119" s="121"/>
      <c r="E119" s="72"/>
      <c r="F119" s="95"/>
    </row>
    <row r="120" spans="1:6" x14ac:dyDescent="0.25">
      <c r="A120" s="70"/>
      <c r="B120" s="74" t="s">
        <v>475</v>
      </c>
      <c r="C120" s="71"/>
      <c r="D120" s="121"/>
      <c r="E120" s="72"/>
      <c r="F120" s="95"/>
    </row>
    <row r="121" spans="1:6" x14ac:dyDescent="0.25">
      <c r="A121" s="70"/>
      <c r="B121" s="60"/>
      <c r="C121" s="71"/>
      <c r="D121" s="121"/>
      <c r="E121" s="72"/>
      <c r="F121" s="95"/>
    </row>
    <row r="122" spans="1:6" x14ac:dyDescent="0.25">
      <c r="A122" s="65" t="s">
        <v>5</v>
      </c>
      <c r="B122" s="66" t="s">
        <v>414</v>
      </c>
      <c r="C122" s="67" t="s">
        <v>7</v>
      </c>
      <c r="D122" s="76">
        <f>192*0.2*0.2+0.3*0.3*76</f>
        <v>14.520000000000001</v>
      </c>
      <c r="E122" s="68">
        <v>0</v>
      </c>
      <c r="F122" s="69">
        <f>D122*E122</f>
        <v>0</v>
      </c>
    </row>
    <row r="123" spans="1:6" x14ac:dyDescent="0.25">
      <c r="A123" s="65"/>
      <c r="B123" s="66"/>
      <c r="C123" s="67"/>
      <c r="D123" s="76"/>
      <c r="E123" s="68"/>
      <c r="F123" s="69"/>
    </row>
    <row r="124" spans="1:6" x14ac:dyDescent="0.25">
      <c r="A124" s="65" t="s">
        <v>6</v>
      </c>
      <c r="B124" s="66" t="s">
        <v>388</v>
      </c>
      <c r="C124" s="67" t="s">
        <v>7</v>
      </c>
      <c r="D124" s="76">
        <f>0.2*0.2*3.2*15</f>
        <v>1.9200000000000004</v>
      </c>
      <c r="E124" s="68">
        <v>0</v>
      </c>
      <c r="F124" s="69">
        <f>D124*E124</f>
        <v>0</v>
      </c>
    </row>
    <row r="125" spans="1:6" x14ac:dyDescent="0.25">
      <c r="A125" s="70"/>
      <c r="B125" s="60"/>
      <c r="C125" s="71"/>
      <c r="D125" s="121"/>
      <c r="E125" s="72"/>
      <c r="F125" s="69"/>
    </row>
    <row r="126" spans="1:6" ht="27.6" x14ac:dyDescent="0.25">
      <c r="A126" s="70"/>
      <c r="B126" s="73" t="s">
        <v>403</v>
      </c>
      <c r="C126" s="71"/>
      <c r="D126" s="121"/>
      <c r="E126" s="72"/>
      <c r="F126" s="69"/>
    </row>
    <row r="127" spans="1:6" x14ac:dyDescent="0.25">
      <c r="A127" s="70"/>
      <c r="B127" s="60"/>
      <c r="C127" s="71"/>
      <c r="D127" s="121"/>
      <c r="E127" s="72"/>
      <c r="F127" s="69"/>
    </row>
    <row r="128" spans="1:6" x14ac:dyDescent="0.25">
      <c r="A128" s="70"/>
      <c r="B128" s="96" t="s">
        <v>414</v>
      </c>
      <c r="C128" s="71"/>
      <c r="D128" s="121"/>
      <c r="E128" s="72"/>
      <c r="F128" s="69"/>
    </row>
    <row r="129" spans="1:6" x14ac:dyDescent="0.25">
      <c r="A129" s="70"/>
      <c r="B129" s="60"/>
      <c r="C129" s="71"/>
      <c r="D129" s="121"/>
      <c r="E129" s="72"/>
      <c r="F129" s="69"/>
    </row>
    <row r="130" spans="1:6" ht="27.6" x14ac:dyDescent="0.25">
      <c r="A130" s="65" t="s">
        <v>8</v>
      </c>
      <c r="B130" s="66" t="s">
        <v>404</v>
      </c>
      <c r="C130" s="67" t="s">
        <v>25</v>
      </c>
      <c r="D130" s="76">
        <f>192*4*0.888</f>
        <v>681.98400000000004</v>
      </c>
      <c r="E130" s="68">
        <v>0</v>
      </c>
      <c r="F130" s="69">
        <f>D130*E130</f>
        <v>0</v>
      </c>
    </row>
    <row r="131" spans="1:6" x14ac:dyDescent="0.25">
      <c r="A131" s="70"/>
      <c r="B131" s="60"/>
      <c r="C131" s="71"/>
      <c r="D131" s="121"/>
      <c r="E131" s="72"/>
      <c r="F131" s="69"/>
    </row>
    <row r="132" spans="1:6" ht="27.6" x14ac:dyDescent="0.25">
      <c r="A132" s="65" t="s">
        <v>10</v>
      </c>
      <c r="B132" s="66" t="s">
        <v>405</v>
      </c>
      <c r="C132" s="67" t="s">
        <v>25</v>
      </c>
      <c r="D132" s="76">
        <f>192/0.2*0.7*0.395</f>
        <v>265.44</v>
      </c>
      <c r="E132" s="68">
        <f>E130</f>
        <v>0</v>
      </c>
      <c r="F132" s="69">
        <f>D132*E132</f>
        <v>0</v>
      </c>
    </row>
    <row r="133" spans="1:6" x14ac:dyDescent="0.25">
      <c r="A133" s="70"/>
      <c r="B133" s="60"/>
      <c r="C133" s="71"/>
      <c r="D133" s="121"/>
      <c r="E133" s="72"/>
      <c r="F133" s="69"/>
    </row>
    <row r="134" spans="1:6" x14ac:dyDescent="0.25">
      <c r="A134" s="70"/>
      <c r="B134" s="74" t="s">
        <v>476</v>
      </c>
      <c r="C134" s="71"/>
      <c r="D134" s="121"/>
      <c r="E134" s="72"/>
      <c r="F134" s="69"/>
    </row>
    <row r="135" spans="1:6" x14ac:dyDescent="0.25">
      <c r="A135" s="70"/>
      <c r="B135" s="60"/>
      <c r="C135" s="71"/>
      <c r="D135" s="121"/>
      <c r="E135" s="72"/>
      <c r="F135" s="69"/>
    </row>
    <row r="136" spans="1:6" x14ac:dyDescent="0.25">
      <c r="A136" s="65" t="s">
        <v>14</v>
      </c>
      <c r="B136" s="66" t="s">
        <v>28</v>
      </c>
      <c r="C136" s="67" t="s">
        <v>19</v>
      </c>
      <c r="D136" s="76">
        <f>192*0.2*2+72*0.3*2</f>
        <v>120</v>
      </c>
      <c r="E136" s="68">
        <v>0</v>
      </c>
      <c r="F136" s="69">
        <f>D136*E136</f>
        <v>0</v>
      </c>
    </row>
    <row r="137" spans="1:6" x14ac:dyDescent="0.25">
      <c r="A137" s="65"/>
      <c r="B137" s="66"/>
      <c r="C137" s="67"/>
      <c r="D137" s="76"/>
      <c r="E137" s="68"/>
      <c r="F137" s="69"/>
    </row>
    <row r="138" spans="1:6" x14ac:dyDescent="0.25">
      <c r="A138" s="65" t="s">
        <v>15</v>
      </c>
      <c r="B138" s="66" t="s">
        <v>389</v>
      </c>
      <c r="C138" s="67" t="s">
        <v>19</v>
      </c>
      <c r="D138" s="76">
        <f>3.2*0.8*15</f>
        <v>38.400000000000006</v>
      </c>
      <c r="E138" s="68">
        <v>0</v>
      </c>
      <c r="F138" s="69">
        <f>D138*E138</f>
        <v>0</v>
      </c>
    </row>
    <row r="139" spans="1:6" x14ac:dyDescent="0.25">
      <c r="A139" s="65"/>
      <c r="B139" s="66"/>
      <c r="C139" s="67"/>
      <c r="D139" s="76"/>
      <c r="E139" s="68"/>
      <c r="F139" s="69"/>
    </row>
    <row r="140" spans="1:6" x14ac:dyDescent="0.25">
      <c r="A140" s="70"/>
      <c r="B140" s="289" t="s">
        <v>517</v>
      </c>
      <c r="C140" s="71"/>
      <c r="D140" s="121"/>
      <c r="E140" s="72"/>
      <c r="F140" s="69"/>
    </row>
    <row r="141" spans="1:6" ht="27.6" customHeight="1" x14ac:dyDescent="0.25">
      <c r="A141" s="70"/>
      <c r="B141" s="290"/>
      <c r="C141" s="71"/>
      <c r="D141" s="121"/>
      <c r="E141" s="72"/>
      <c r="F141" s="69"/>
    </row>
    <row r="142" spans="1:6" x14ac:dyDescent="0.25">
      <c r="A142" s="70"/>
      <c r="B142" s="60"/>
      <c r="C142" s="71"/>
      <c r="D142" s="121"/>
      <c r="E142" s="72"/>
      <c r="F142" s="69"/>
    </row>
    <row r="143" spans="1:6" x14ac:dyDescent="0.25">
      <c r="A143" s="65" t="s">
        <v>5</v>
      </c>
      <c r="B143" s="66" t="s">
        <v>516</v>
      </c>
      <c r="C143" s="67" t="s">
        <v>19</v>
      </c>
      <c r="D143" s="76">
        <f>192*3</f>
        <v>576</v>
      </c>
      <c r="E143" s="68">
        <v>0</v>
      </c>
      <c r="F143" s="69">
        <f>D143*E143</f>
        <v>0</v>
      </c>
    </row>
    <row r="144" spans="1:6" x14ac:dyDescent="0.25">
      <c r="A144" s="65"/>
      <c r="B144" s="66"/>
      <c r="C144" s="67"/>
      <c r="D144" s="76"/>
      <c r="E144" s="68"/>
      <c r="F144" s="69"/>
    </row>
    <row r="145" spans="1:6" x14ac:dyDescent="0.25">
      <c r="A145" s="65"/>
      <c r="B145" s="66"/>
      <c r="C145" s="67"/>
      <c r="D145" s="76"/>
      <c r="E145" s="68"/>
      <c r="F145" s="69"/>
    </row>
    <row r="146" spans="1:6" ht="27.6" x14ac:dyDescent="0.25">
      <c r="A146" s="65" t="s">
        <v>6</v>
      </c>
      <c r="B146" s="66" t="s">
        <v>486</v>
      </c>
      <c r="C146" s="67" t="s">
        <v>19</v>
      </c>
      <c r="D146" s="76">
        <f>1.2*0.2*0.8+0.6*0.2+0.9*0.2*2+0.7*0.2+1.5*0.2+0.6*0.6</f>
        <v>1.472</v>
      </c>
      <c r="E146" s="68">
        <v>0</v>
      </c>
      <c r="F146" s="69">
        <f>D146*E146</f>
        <v>0</v>
      </c>
    </row>
    <row r="147" spans="1:6" x14ac:dyDescent="0.25">
      <c r="A147" s="70"/>
      <c r="B147" s="60"/>
      <c r="C147" s="71"/>
      <c r="D147" s="121"/>
      <c r="E147" s="72"/>
      <c r="F147" s="69"/>
    </row>
    <row r="148" spans="1:6" x14ac:dyDescent="0.25">
      <c r="A148" s="70"/>
      <c r="B148" s="60"/>
      <c r="C148" s="71"/>
      <c r="D148" s="121"/>
      <c r="E148" s="72"/>
      <c r="F148" s="69"/>
    </row>
    <row r="149" spans="1:6" x14ac:dyDescent="0.25">
      <c r="A149" s="65"/>
      <c r="B149" s="66"/>
      <c r="C149" s="67"/>
      <c r="D149" s="76"/>
      <c r="E149" s="68"/>
      <c r="F149" s="69"/>
    </row>
    <row r="150" spans="1:6" x14ac:dyDescent="0.25">
      <c r="A150" s="65"/>
      <c r="B150" s="66"/>
      <c r="C150" s="67"/>
      <c r="D150" s="76"/>
      <c r="E150" s="68"/>
      <c r="F150" s="69"/>
    </row>
    <row r="151" spans="1:6" x14ac:dyDescent="0.25">
      <c r="A151" s="65"/>
      <c r="B151" s="66"/>
      <c r="C151" s="67"/>
      <c r="D151" s="76"/>
      <c r="E151" s="68"/>
      <c r="F151" s="69"/>
    </row>
    <row r="152" spans="1:6" x14ac:dyDescent="0.25">
      <c r="A152" s="65"/>
      <c r="B152" s="66"/>
      <c r="C152" s="67"/>
      <c r="D152" s="76"/>
      <c r="E152" s="68"/>
      <c r="F152" s="69"/>
    </row>
    <row r="153" spans="1:6" x14ac:dyDescent="0.25">
      <c r="A153" s="65"/>
      <c r="B153" s="66"/>
      <c r="C153" s="67"/>
      <c r="D153" s="76"/>
      <c r="E153" s="68"/>
      <c r="F153" s="95"/>
    </row>
    <row r="154" spans="1:6" ht="18.600000000000001" customHeight="1" thickBot="1" x14ac:dyDescent="0.3">
      <c r="A154" s="89"/>
      <c r="B154" s="286" t="s">
        <v>39</v>
      </c>
      <c r="C154" s="287"/>
      <c r="D154" s="287"/>
      <c r="E154" s="288"/>
      <c r="F154" s="90">
        <f>SUM(F120:F153)</f>
        <v>0</v>
      </c>
    </row>
    <row r="155" spans="1:6" ht="15" customHeight="1" x14ac:dyDescent="0.25">
      <c r="A155" s="82" t="s">
        <v>0</v>
      </c>
      <c r="B155" s="83" t="s">
        <v>1</v>
      </c>
      <c r="C155" s="83" t="s">
        <v>2</v>
      </c>
      <c r="D155" s="124" t="s">
        <v>3</v>
      </c>
      <c r="E155" s="83" t="s">
        <v>4</v>
      </c>
      <c r="F155" s="84" t="s">
        <v>57</v>
      </c>
    </row>
    <row r="156" spans="1:6" x14ac:dyDescent="0.25">
      <c r="A156" s="91"/>
      <c r="B156" s="92"/>
      <c r="C156" s="93"/>
      <c r="D156" s="127"/>
      <c r="E156" s="93"/>
      <c r="F156" s="94"/>
    </row>
    <row r="157" spans="1:6" x14ac:dyDescent="0.25">
      <c r="A157" s="70"/>
      <c r="B157" s="74" t="s">
        <v>479</v>
      </c>
      <c r="C157" s="71"/>
      <c r="D157" s="121"/>
      <c r="E157" s="72"/>
      <c r="F157" s="95"/>
    </row>
    <row r="158" spans="1:6" x14ac:dyDescent="0.25">
      <c r="A158" s="70"/>
      <c r="B158" s="60"/>
      <c r="C158" s="71"/>
      <c r="D158" s="121"/>
      <c r="E158" s="72"/>
      <c r="F158" s="95"/>
    </row>
    <row r="159" spans="1:6" ht="55.2" x14ac:dyDescent="0.25">
      <c r="A159" s="65" t="s">
        <v>5</v>
      </c>
      <c r="B159" s="265" t="s">
        <v>495</v>
      </c>
      <c r="C159" s="67" t="s">
        <v>31</v>
      </c>
      <c r="D159" s="76">
        <v>40</v>
      </c>
      <c r="E159" s="68">
        <v>0</v>
      </c>
      <c r="F159" s="69">
        <f>D159*E159</f>
        <v>0</v>
      </c>
    </row>
    <row r="160" spans="1:6" x14ac:dyDescent="0.25">
      <c r="A160" s="70"/>
      <c r="B160" s="60"/>
      <c r="C160" s="71"/>
      <c r="D160" s="121"/>
      <c r="E160" s="72"/>
      <c r="F160" s="69"/>
    </row>
    <row r="161" spans="1:6" x14ac:dyDescent="0.25">
      <c r="A161" s="65" t="s">
        <v>6</v>
      </c>
      <c r="B161" s="266" t="s">
        <v>491</v>
      </c>
      <c r="C161" s="67"/>
      <c r="D161" s="76"/>
      <c r="E161" s="68"/>
      <c r="F161" s="69"/>
    </row>
    <row r="162" spans="1:6" x14ac:dyDescent="0.25">
      <c r="A162" s="70"/>
      <c r="B162" s="266"/>
      <c r="C162" s="71"/>
      <c r="D162" s="121"/>
      <c r="E162" s="72"/>
      <c r="F162" s="69"/>
    </row>
    <row r="163" spans="1:6" ht="29.4" customHeight="1" x14ac:dyDescent="0.25">
      <c r="A163" s="70" t="s">
        <v>10</v>
      </c>
      <c r="B163" s="267" t="s">
        <v>493</v>
      </c>
      <c r="C163" s="67" t="s">
        <v>27</v>
      </c>
      <c r="D163" s="76">
        <v>312</v>
      </c>
      <c r="E163" s="68">
        <v>0</v>
      </c>
      <c r="F163" s="69">
        <f>D163*E163</f>
        <v>0</v>
      </c>
    </row>
    <row r="164" spans="1:6" ht="15.6" customHeight="1" x14ac:dyDescent="0.25">
      <c r="A164" s="70"/>
      <c r="B164" s="269"/>
      <c r="C164" s="67"/>
      <c r="D164" s="76"/>
      <c r="E164" s="68"/>
      <c r="F164" s="69"/>
    </row>
    <row r="165" spans="1:6" ht="40.799999999999997" customHeight="1" x14ac:dyDescent="0.25">
      <c r="A165" s="70"/>
      <c r="B165" s="267" t="s">
        <v>494</v>
      </c>
      <c r="C165" s="67" t="s">
        <v>13</v>
      </c>
      <c r="D165" s="76">
        <v>1</v>
      </c>
      <c r="E165" s="68">
        <v>0</v>
      </c>
      <c r="F165" s="69">
        <f>D165*E165</f>
        <v>0</v>
      </c>
    </row>
    <row r="166" spans="1:6" x14ac:dyDescent="0.25">
      <c r="A166" s="70"/>
      <c r="B166" s="60"/>
      <c r="C166" s="71"/>
      <c r="D166" s="121"/>
      <c r="E166" s="72"/>
      <c r="F166" s="69"/>
    </row>
    <row r="167" spans="1:6" x14ac:dyDescent="0.25">
      <c r="A167" s="70"/>
      <c r="B167" s="266" t="s">
        <v>492</v>
      </c>
      <c r="C167" s="71"/>
      <c r="D167" s="121"/>
      <c r="E167" s="72"/>
      <c r="F167" s="69"/>
    </row>
    <row r="168" spans="1:6" x14ac:dyDescent="0.25">
      <c r="A168" s="70"/>
      <c r="B168" s="268"/>
      <c r="C168" s="71"/>
      <c r="D168" s="121"/>
      <c r="E168" s="72"/>
      <c r="F168" s="69"/>
    </row>
    <row r="169" spans="1:6" ht="55.2" x14ac:dyDescent="0.25">
      <c r="A169" s="65" t="s">
        <v>20</v>
      </c>
      <c r="B169" s="66" t="s">
        <v>29</v>
      </c>
      <c r="C169" s="67" t="s">
        <v>19</v>
      </c>
      <c r="D169" s="76">
        <v>373.41</v>
      </c>
      <c r="E169" s="68">
        <v>0</v>
      </c>
      <c r="F169" s="69">
        <f>D169*E169</f>
        <v>0</v>
      </c>
    </row>
    <row r="170" spans="1:6" x14ac:dyDescent="0.25">
      <c r="A170" s="257"/>
      <c r="B170" s="258"/>
      <c r="C170" s="67"/>
      <c r="D170" s="76"/>
      <c r="E170" s="68"/>
      <c r="F170" s="69"/>
    </row>
    <row r="171" spans="1:6" x14ac:dyDescent="0.25">
      <c r="A171" s="70"/>
      <c r="B171" s="60"/>
      <c r="C171" s="71"/>
      <c r="D171" s="121"/>
      <c r="E171" s="72"/>
      <c r="F171" s="69"/>
    </row>
    <row r="172" spans="1:6" x14ac:dyDescent="0.25">
      <c r="A172" s="70"/>
      <c r="B172" s="74" t="s">
        <v>480</v>
      </c>
      <c r="C172" s="71"/>
      <c r="D172" s="121"/>
      <c r="E172" s="72"/>
      <c r="F172" s="69"/>
    </row>
    <row r="173" spans="1:6" x14ac:dyDescent="0.25">
      <c r="A173" s="70"/>
      <c r="B173" s="60"/>
      <c r="C173" s="71"/>
      <c r="D173" s="121"/>
      <c r="E173" s="72"/>
      <c r="F173" s="69"/>
    </row>
    <row r="174" spans="1:6" ht="41.4" x14ac:dyDescent="0.25">
      <c r="A174" s="65" t="s">
        <v>5</v>
      </c>
      <c r="B174" s="60" t="s">
        <v>481</v>
      </c>
      <c r="C174" s="67" t="s">
        <v>27</v>
      </c>
      <c r="D174" s="76">
        <v>59</v>
      </c>
      <c r="E174" s="68">
        <v>0</v>
      </c>
      <c r="F174" s="69">
        <f>D174*E174</f>
        <v>0</v>
      </c>
    </row>
    <row r="175" spans="1:6" x14ac:dyDescent="0.25">
      <c r="A175" s="70"/>
      <c r="B175" s="60"/>
      <c r="C175" s="71"/>
      <c r="D175" s="121"/>
      <c r="E175" s="72"/>
      <c r="F175" s="69"/>
    </row>
    <row r="176" spans="1:6" x14ac:dyDescent="0.25">
      <c r="A176" s="65" t="s">
        <v>6</v>
      </c>
      <c r="B176" s="66" t="s">
        <v>30</v>
      </c>
      <c r="C176" s="67" t="s">
        <v>31</v>
      </c>
      <c r="D176" s="76">
        <v>8</v>
      </c>
      <c r="E176" s="68">
        <v>0</v>
      </c>
      <c r="F176" s="69">
        <f>D176*E176</f>
        <v>0</v>
      </c>
    </row>
    <row r="177" spans="1:6" x14ac:dyDescent="0.25">
      <c r="A177" s="257"/>
      <c r="B177" s="258"/>
      <c r="C177" s="67"/>
      <c r="D177" s="76"/>
      <c r="E177" s="68"/>
      <c r="F177" s="69"/>
    </row>
    <row r="178" spans="1:6" x14ac:dyDescent="0.25">
      <c r="A178" s="257" t="s">
        <v>8</v>
      </c>
      <c r="B178" s="258" t="s">
        <v>32</v>
      </c>
      <c r="C178" s="67" t="s">
        <v>31</v>
      </c>
      <c r="D178" s="76">
        <v>8</v>
      </c>
      <c r="E178" s="68">
        <v>0</v>
      </c>
      <c r="F178" s="69">
        <f>D178*E178</f>
        <v>0</v>
      </c>
    </row>
    <row r="179" spans="1:6" x14ac:dyDescent="0.25">
      <c r="A179" s="257"/>
      <c r="B179" s="258"/>
      <c r="C179" s="67"/>
      <c r="D179" s="76"/>
      <c r="E179" s="68"/>
      <c r="F179" s="69"/>
    </row>
    <row r="180" spans="1:6" ht="41.4" x14ac:dyDescent="0.25">
      <c r="A180" s="70" t="s">
        <v>10</v>
      </c>
      <c r="B180" s="258" t="s">
        <v>391</v>
      </c>
      <c r="C180" s="67" t="s">
        <v>27</v>
      </c>
      <c r="D180" s="76">
        <v>120</v>
      </c>
      <c r="E180" s="68">
        <v>0</v>
      </c>
      <c r="F180" s="69">
        <f>D180*E180</f>
        <v>0</v>
      </c>
    </row>
    <row r="181" spans="1:6" x14ac:dyDescent="0.25">
      <c r="A181" s="70"/>
      <c r="B181" s="256"/>
      <c r="C181" s="71"/>
      <c r="D181" s="121"/>
      <c r="E181" s="72"/>
      <c r="F181" s="69"/>
    </row>
    <row r="182" spans="1:6" x14ac:dyDescent="0.25">
      <c r="A182" s="257" t="s">
        <v>11</v>
      </c>
      <c r="B182" s="258" t="s">
        <v>33</v>
      </c>
      <c r="C182" s="67" t="s">
        <v>31</v>
      </c>
      <c r="D182" s="76">
        <v>5</v>
      </c>
      <c r="E182" s="68">
        <v>0</v>
      </c>
      <c r="F182" s="69">
        <f>D182*E182</f>
        <v>0</v>
      </c>
    </row>
    <row r="183" spans="1:6" x14ac:dyDescent="0.25">
      <c r="A183" s="70"/>
      <c r="B183" s="256"/>
      <c r="C183" s="71"/>
      <c r="D183" s="121"/>
      <c r="E183" s="72"/>
      <c r="F183" s="69"/>
    </row>
    <row r="184" spans="1:6" x14ac:dyDescent="0.25">
      <c r="A184" s="70"/>
      <c r="B184" s="255" t="s">
        <v>482</v>
      </c>
      <c r="C184" s="71"/>
      <c r="D184" s="121"/>
      <c r="E184" s="72"/>
      <c r="F184" s="69"/>
    </row>
    <row r="185" spans="1:6" x14ac:dyDescent="0.25">
      <c r="A185" s="70"/>
      <c r="B185" s="256"/>
      <c r="C185" s="71"/>
      <c r="D185" s="121"/>
      <c r="E185" s="72"/>
      <c r="F185" s="69"/>
    </row>
    <row r="186" spans="1:6" ht="27.6" x14ac:dyDescent="0.25">
      <c r="A186" s="257" t="s">
        <v>14</v>
      </c>
      <c r="B186" s="256" t="s">
        <v>483</v>
      </c>
      <c r="C186" s="67" t="s">
        <v>27</v>
      </c>
      <c r="D186" s="76">
        <v>120</v>
      </c>
      <c r="E186" s="68">
        <v>0</v>
      </c>
      <c r="F186" s="69">
        <f>D186*E186</f>
        <v>0</v>
      </c>
    </row>
    <row r="187" spans="1:6" x14ac:dyDescent="0.25">
      <c r="A187" s="70"/>
      <c r="B187" s="256"/>
      <c r="C187" s="71"/>
      <c r="D187" s="121"/>
      <c r="E187" s="72"/>
      <c r="F187" s="69"/>
    </row>
    <row r="188" spans="1:6" ht="16.8" customHeight="1" x14ac:dyDescent="0.25">
      <c r="A188" s="257" t="s">
        <v>15</v>
      </c>
      <c r="B188" s="258" t="s">
        <v>34</v>
      </c>
      <c r="C188" s="67" t="s">
        <v>19</v>
      </c>
      <c r="D188" s="76">
        <v>66</v>
      </c>
      <c r="E188" s="68">
        <v>0</v>
      </c>
      <c r="F188" s="69">
        <f>D188*E188</f>
        <v>0</v>
      </c>
    </row>
    <row r="189" spans="1:6" ht="18" customHeight="1" thickBot="1" x14ac:dyDescent="0.3">
      <c r="A189" s="89"/>
      <c r="B189" s="286" t="s">
        <v>40</v>
      </c>
      <c r="C189" s="287"/>
      <c r="D189" s="287"/>
      <c r="E189" s="288"/>
      <c r="F189" s="90">
        <f>SUM(F159:F188)</f>
        <v>0</v>
      </c>
    </row>
    <row r="190" spans="1:6" ht="18" customHeight="1" x14ac:dyDescent="0.25">
      <c r="A190" s="98" t="s">
        <v>0</v>
      </c>
      <c r="B190" s="99" t="s">
        <v>1</v>
      </c>
      <c r="C190" s="100" t="s">
        <v>2</v>
      </c>
      <c r="D190" s="128" t="s">
        <v>3</v>
      </c>
      <c r="E190" s="100" t="s">
        <v>4</v>
      </c>
      <c r="F190" s="101" t="s">
        <v>57</v>
      </c>
    </row>
    <row r="191" spans="1:6" ht="18" customHeight="1" x14ac:dyDescent="0.25">
      <c r="A191" s="133"/>
      <c r="B191" s="134"/>
      <c r="C191" s="135"/>
      <c r="D191" s="136"/>
      <c r="E191" s="137"/>
      <c r="F191" s="134"/>
    </row>
    <row r="192" spans="1:6" x14ac:dyDescent="0.25">
      <c r="A192" s="138"/>
      <c r="B192" s="97" t="s">
        <v>503</v>
      </c>
      <c r="C192" s="139"/>
      <c r="D192" s="140"/>
      <c r="E192" s="141"/>
      <c r="F192" s="142"/>
    </row>
    <row r="193" spans="1:6" x14ac:dyDescent="0.25">
      <c r="A193" s="70"/>
      <c r="B193" s="74"/>
      <c r="C193" s="71"/>
      <c r="D193" s="121"/>
      <c r="E193" s="72"/>
      <c r="F193" s="143"/>
    </row>
    <row r="194" spans="1:6" ht="69" x14ac:dyDescent="0.25">
      <c r="A194" s="70"/>
      <c r="B194" s="73" t="s">
        <v>501</v>
      </c>
      <c r="C194" s="71"/>
      <c r="D194" s="121"/>
      <c r="E194" s="72"/>
      <c r="F194" s="69"/>
    </row>
    <row r="195" spans="1:6" x14ac:dyDescent="0.25">
      <c r="A195" s="70"/>
      <c r="B195" s="60"/>
      <c r="C195" s="71"/>
      <c r="D195" s="121"/>
      <c r="E195" s="72"/>
      <c r="F195" s="69"/>
    </row>
    <row r="196" spans="1:6" x14ac:dyDescent="0.25">
      <c r="A196" s="65" t="s">
        <v>5</v>
      </c>
      <c r="B196" s="66" t="s">
        <v>502</v>
      </c>
      <c r="C196" s="67" t="s">
        <v>31</v>
      </c>
      <c r="D196" s="76">
        <v>11</v>
      </c>
      <c r="E196" s="68">
        <v>0</v>
      </c>
      <c r="F196" s="69">
        <f>D196*E196</f>
        <v>0</v>
      </c>
    </row>
    <row r="197" spans="1:6" x14ac:dyDescent="0.25">
      <c r="A197" s="70"/>
      <c r="B197" s="60"/>
      <c r="C197" s="71"/>
      <c r="D197" s="121"/>
      <c r="E197" s="72"/>
      <c r="F197" s="69"/>
    </row>
    <row r="198" spans="1:6" x14ac:dyDescent="0.25">
      <c r="A198" s="65"/>
      <c r="B198" s="73" t="s">
        <v>504</v>
      </c>
      <c r="C198" s="67"/>
      <c r="D198" s="76"/>
      <c r="E198" s="68"/>
      <c r="F198" s="69"/>
    </row>
    <row r="199" spans="1:6" x14ac:dyDescent="0.25">
      <c r="A199" s="70"/>
      <c r="B199" s="60"/>
      <c r="C199" s="71"/>
      <c r="E199" s="72"/>
      <c r="F199" s="69"/>
    </row>
    <row r="200" spans="1:6" ht="27.6" x14ac:dyDescent="0.25">
      <c r="A200" s="65"/>
      <c r="B200" s="74" t="s">
        <v>505</v>
      </c>
      <c r="C200" s="67"/>
      <c r="D200" s="76"/>
      <c r="E200" s="68"/>
      <c r="F200" s="69"/>
    </row>
    <row r="201" spans="1:6" x14ac:dyDescent="0.25">
      <c r="A201" s="65"/>
      <c r="B201" s="74"/>
      <c r="C201" s="145"/>
      <c r="D201" s="275"/>
      <c r="E201" s="274"/>
      <c r="F201" s="69"/>
    </row>
    <row r="202" spans="1:6" x14ac:dyDescent="0.25">
      <c r="A202" s="271"/>
      <c r="B202" s="272" t="s">
        <v>506</v>
      </c>
      <c r="C202" s="145" t="s">
        <v>31</v>
      </c>
      <c r="D202" s="275">
        <v>33</v>
      </c>
      <c r="E202" s="146">
        <v>0</v>
      </c>
      <c r="F202" s="273">
        <f>D202*E202</f>
        <v>0</v>
      </c>
    </row>
    <row r="203" spans="1:6" x14ac:dyDescent="0.25">
      <c r="A203" s="271"/>
      <c r="B203" s="270"/>
      <c r="C203" s="145"/>
      <c r="D203" s="275"/>
      <c r="E203" s="146"/>
      <c r="F203" s="273"/>
    </row>
    <row r="204" spans="1:6" ht="27.6" x14ac:dyDescent="0.25">
      <c r="A204" s="271"/>
      <c r="B204" s="272" t="s">
        <v>507</v>
      </c>
      <c r="C204" s="145" t="s">
        <v>31</v>
      </c>
      <c r="D204" s="275">
        <v>11</v>
      </c>
      <c r="E204" s="146">
        <v>0</v>
      </c>
      <c r="F204" s="273">
        <f>D204*E204</f>
        <v>0</v>
      </c>
    </row>
    <row r="205" spans="1:6" x14ac:dyDescent="0.25">
      <c r="A205" s="271"/>
      <c r="B205" s="270"/>
      <c r="C205" s="145"/>
      <c r="D205" s="275"/>
      <c r="E205" s="146"/>
      <c r="F205" s="273"/>
    </row>
    <row r="206" spans="1:6" x14ac:dyDescent="0.25">
      <c r="B206" s="88"/>
      <c r="C206" s="147"/>
      <c r="D206" s="148"/>
      <c r="E206" s="88"/>
      <c r="F206" s="88"/>
    </row>
    <row r="207" spans="1:6" x14ac:dyDescent="0.25">
      <c r="A207" s="70"/>
      <c r="B207" s="73" t="s">
        <v>510</v>
      </c>
      <c r="C207" s="71"/>
      <c r="D207" s="121"/>
      <c r="E207" s="72"/>
      <c r="F207" s="69"/>
    </row>
    <row r="208" spans="1:6" x14ac:dyDescent="0.25">
      <c r="A208" s="65"/>
      <c r="B208" s="66"/>
      <c r="C208" s="67"/>
      <c r="D208" s="76"/>
      <c r="E208" s="149"/>
      <c r="F208" s="69"/>
    </row>
    <row r="209" spans="1:6" ht="44.4" customHeight="1" x14ac:dyDescent="0.25">
      <c r="A209" s="70"/>
      <c r="B209" s="73" t="s">
        <v>508</v>
      </c>
      <c r="C209" s="71"/>
      <c r="D209" s="121"/>
      <c r="E209" s="72"/>
      <c r="F209" s="69"/>
    </row>
    <row r="210" spans="1:6" x14ac:dyDescent="0.25">
      <c r="A210" s="70"/>
      <c r="B210" s="74"/>
      <c r="C210" s="71"/>
      <c r="D210" s="121"/>
      <c r="E210" s="72"/>
      <c r="F210" s="69"/>
    </row>
    <row r="211" spans="1:6" x14ac:dyDescent="0.25">
      <c r="A211" s="65" t="s">
        <v>5</v>
      </c>
      <c r="B211" s="66" t="s">
        <v>415</v>
      </c>
      <c r="C211" s="67" t="s">
        <v>35</v>
      </c>
      <c r="D211" s="76">
        <v>16</v>
      </c>
      <c r="E211" s="68">
        <v>0</v>
      </c>
      <c r="F211" s="69">
        <f>D211*E211</f>
        <v>0</v>
      </c>
    </row>
    <row r="212" spans="1:6" x14ac:dyDescent="0.25">
      <c r="A212" s="271"/>
      <c r="B212" s="272"/>
      <c r="C212" s="67"/>
      <c r="D212" s="76"/>
      <c r="E212" s="68"/>
      <c r="F212" s="69"/>
    </row>
    <row r="213" spans="1:6" x14ac:dyDescent="0.25">
      <c r="A213" s="271"/>
      <c r="B213" s="272" t="s">
        <v>509</v>
      </c>
      <c r="C213" s="67" t="s">
        <v>31</v>
      </c>
      <c r="D213" s="76">
        <v>2</v>
      </c>
      <c r="E213" s="68">
        <v>0</v>
      </c>
      <c r="F213" s="69">
        <f>D213*E213</f>
        <v>0</v>
      </c>
    </row>
    <row r="214" spans="1:6" x14ac:dyDescent="0.25">
      <c r="A214" s="70"/>
      <c r="B214" s="60"/>
      <c r="C214" s="71"/>
      <c r="D214" s="121"/>
      <c r="E214" s="72"/>
      <c r="F214" s="69"/>
    </row>
    <row r="215" spans="1:6" x14ac:dyDescent="0.25">
      <c r="A215" s="70"/>
      <c r="B215" s="75"/>
      <c r="C215" s="71"/>
      <c r="D215" s="121"/>
      <c r="E215" s="72"/>
      <c r="F215" s="69"/>
    </row>
    <row r="216" spans="1:6" x14ac:dyDescent="0.25">
      <c r="A216" s="70"/>
      <c r="B216" s="60"/>
      <c r="C216" s="71"/>
      <c r="D216" s="121"/>
      <c r="E216" s="72"/>
      <c r="F216" s="69"/>
    </row>
    <row r="217" spans="1:6" x14ac:dyDescent="0.25">
      <c r="A217" s="70"/>
      <c r="B217" s="60"/>
      <c r="C217" s="71"/>
      <c r="D217" s="121"/>
      <c r="E217" s="72"/>
      <c r="F217" s="69"/>
    </row>
    <row r="218" spans="1:6" x14ac:dyDescent="0.25">
      <c r="A218" s="70"/>
      <c r="B218" s="60"/>
      <c r="C218" s="71"/>
      <c r="D218" s="121"/>
      <c r="E218" s="72"/>
      <c r="F218" s="69"/>
    </row>
    <row r="219" spans="1:6" x14ac:dyDescent="0.25">
      <c r="A219" s="70"/>
      <c r="B219" s="60"/>
      <c r="C219" s="71"/>
      <c r="D219" s="121"/>
      <c r="E219" s="72"/>
      <c r="F219" s="69"/>
    </row>
    <row r="220" spans="1:6" x14ac:dyDescent="0.25">
      <c r="A220" s="70"/>
      <c r="B220" s="60"/>
      <c r="C220" s="71"/>
      <c r="D220" s="121"/>
      <c r="E220" s="72"/>
      <c r="F220" s="69"/>
    </row>
    <row r="221" spans="1:6" x14ac:dyDescent="0.25">
      <c r="A221" s="70"/>
      <c r="B221" s="60"/>
      <c r="C221" s="71"/>
      <c r="D221" s="121"/>
      <c r="E221" s="72"/>
      <c r="F221" s="69"/>
    </row>
    <row r="222" spans="1:6" x14ac:dyDescent="0.25">
      <c r="A222" s="70"/>
      <c r="B222" s="60"/>
      <c r="C222" s="71"/>
      <c r="D222" s="121"/>
      <c r="E222" s="72"/>
      <c r="F222" s="69"/>
    </row>
    <row r="223" spans="1:6" x14ac:dyDescent="0.25">
      <c r="A223" s="70"/>
      <c r="B223" s="60"/>
      <c r="C223" s="71"/>
      <c r="D223" s="121"/>
      <c r="E223" s="72"/>
      <c r="F223" s="69"/>
    </row>
    <row r="224" spans="1:6" x14ac:dyDescent="0.25">
      <c r="A224" s="70"/>
      <c r="B224" s="60"/>
      <c r="C224" s="71"/>
      <c r="D224" s="121"/>
      <c r="E224" s="72"/>
      <c r="F224" s="69"/>
    </row>
    <row r="225" spans="1:6" x14ac:dyDescent="0.25">
      <c r="A225" s="70"/>
      <c r="B225" s="60"/>
      <c r="C225" s="71"/>
      <c r="D225" s="121"/>
      <c r="E225" s="72"/>
      <c r="F225" s="69"/>
    </row>
    <row r="226" spans="1:6" x14ac:dyDescent="0.25">
      <c r="A226" s="70"/>
      <c r="B226" s="60"/>
      <c r="C226" s="71"/>
      <c r="D226" s="121"/>
      <c r="E226" s="72"/>
      <c r="F226" s="69"/>
    </row>
    <row r="227" spans="1:6" x14ac:dyDescent="0.25">
      <c r="A227" s="70"/>
      <c r="B227" s="60"/>
      <c r="C227" s="71"/>
      <c r="D227" s="121"/>
      <c r="E227" s="72"/>
      <c r="F227" s="69"/>
    </row>
    <row r="228" spans="1:6" ht="14.4" thickBot="1" x14ac:dyDescent="0.3">
      <c r="A228" s="89"/>
      <c r="B228" s="286" t="s">
        <v>41</v>
      </c>
      <c r="C228" s="287"/>
      <c r="D228" s="287"/>
      <c r="E228" s="288"/>
      <c r="F228" s="150">
        <f>SUM(F196:F213)</f>
        <v>0</v>
      </c>
    </row>
    <row r="229" spans="1:6" x14ac:dyDescent="0.25">
      <c r="A229" s="98" t="s">
        <v>0</v>
      </c>
      <c r="B229" s="99" t="s">
        <v>1</v>
      </c>
      <c r="C229" s="100" t="s">
        <v>2</v>
      </c>
      <c r="D229" s="128" t="s">
        <v>3</v>
      </c>
      <c r="E229" s="100" t="s">
        <v>4</v>
      </c>
      <c r="F229" s="101" t="s">
        <v>57</v>
      </c>
    </row>
    <row r="230" spans="1:6" x14ac:dyDescent="0.25">
      <c r="A230" s="70"/>
      <c r="B230" s="97" t="s">
        <v>47</v>
      </c>
      <c r="C230" s="71"/>
      <c r="D230" s="121"/>
      <c r="E230" s="72"/>
      <c r="F230" s="95"/>
    </row>
    <row r="231" spans="1:6" x14ac:dyDescent="0.25">
      <c r="A231" s="70"/>
      <c r="B231" s="151"/>
      <c r="C231" s="71"/>
      <c r="D231" s="121"/>
      <c r="E231" s="72"/>
      <c r="F231" s="95"/>
    </row>
    <row r="232" spans="1:6" x14ac:dyDescent="0.25">
      <c r="A232" s="70"/>
      <c r="B232" s="73" t="s">
        <v>496</v>
      </c>
      <c r="C232" s="71"/>
      <c r="D232" s="121"/>
      <c r="E232" s="72"/>
      <c r="F232" s="95"/>
    </row>
    <row r="233" spans="1:6" x14ac:dyDescent="0.25">
      <c r="A233" s="70"/>
      <c r="B233" s="74"/>
      <c r="C233" s="71"/>
      <c r="D233" s="121"/>
      <c r="E233" s="72"/>
      <c r="F233" s="95"/>
    </row>
    <row r="234" spans="1:6" ht="41.4" x14ac:dyDescent="0.25">
      <c r="A234" s="70"/>
      <c r="B234" s="96" t="s">
        <v>498</v>
      </c>
      <c r="C234" s="71"/>
      <c r="D234" s="121"/>
      <c r="E234" s="72"/>
      <c r="F234" s="95"/>
    </row>
    <row r="235" spans="1:6" x14ac:dyDescent="0.25">
      <c r="A235" s="70"/>
      <c r="B235" s="255"/>
      <c r="C235" s="71"/>
      <c r="D235" s="121"/>
      <c r="E235" s="72"/>
      <c r="F235" s="95"/>
    </row>
    <row r="236" spans="1:6" x14ac:dyDescent="0.25">
      <c r="A236" s="70"/>
      <c r="B236" s="258" t="s">
        <v>497</v>
      </c>
      <c r="C236" s="71" t="s">
        <v>19</v>
      </c>
      <c r="D236" s="121">
        <f>D143*2</f>
        <v>1152</v>
      </c>
      <c r="E236" s="72">
        <v>0</v>
      </c>
      <c r="F236" s="95">
        <f>D236*E236</f>
        <v>0</v>
      </c>
    </row>
    <row r="237" spans="1:6" x14ac:dyDescent="0.25">
      <c r="A237" s="70"/>
      <c r="B237" s="255"/>
      <c r="C237" s="71"/>
      <c r="D237" s="121"/>
      <c r="E237" s="72"/>
      <c r="F237" s="95"/>
    </row>
    <row r="238" spans="1:6" ht="27.6" x14ac:dyDescent="0.25">
      <c r="A238" s="65" t="s">
        <v>16</v>
      </c>
      <c r="B238" s="73" t="s">
        <v>61</v>
      </c>
      <c r="C238" s="67"/>
      <c r="D238" s="76"/>
      <c r="E238" s="68"/>
      <c r="F238" s="69"/>
    </row>
    <row r="239" spans="1:6" x14ac:dyDescent="0.25">
      <c r="A239" s="70"/>
      <c r="B239" s="60"/>
      <c r="C239" s="71"/>
      <c r="D239" s="121"/>
      <c r="E239" s="72"/>
      <c r="F239" s="69"/>
    </row>
    <row r="240" spans="1:6" x14ac:dyDescent="0.25">
      <c r="A240" s="65" t="s">
        <v>392</v>
      </c>
      <c r="B240" s="66" t="s">
        <v>499</v>
      </c>
      <c r="C240" s="67" t="s">
        <v>19</v>
      </c>
      <c r="D240" s="76">
        <f>D236</f>
        <v>1152</v>
      </c>
      <c r="E240" s="68">
        <v>0</v>
      </c>
      <c r="F240" s="69">
        <f>D240*E240</f>
        <v>0</v>
      </c>
    </row>
    <row r="241" spans="1:6" x14ac:dyDescent="0.25">
      <c r="A241" s="65"/>
      <c r="B241" s="66"/>
      <c r="C241" s="67"/>
      <c r="D241" s="76"/>
      <c r="E241" s="68"/>
      <c r="F241" s="69"/>
    </row>
    <row r="242" spans="1:6" x14ac:dyDescent="0.25">
      <c r="A242" s="70"/>
      <c r="B242" s="75" t="s">
        <v>416</v>
      </c>
      <c r="C242" s="71"/>
      <c r="D242" s="121"/>
      <c r="E242" s="72"/>
      <c r="F242" s="69"/>
    </row>
    <row r="243" spans="1:6" x14ac:dyDescent="0.25">
      <c r="A243" s="70"/>
      <c r="B243" s="75"/>
      <c r="C243" s="71"/>
      <c r="D243" s="121"/>
      <c r="E243" s="72"/>
      <c r="F243" s="69"/>
    </row>
    <row r="244" spans="1:6" x14ac:dyDescent="0.25">
      <c r="A244" s="65" t="s">
        <v>5</v>
      </c>
      <c r="B244" s="73" t="s">
        <v>60</v>
      </c>
      <c r="C244" s="71"/>
      <c r="D244" s="121"/>
      <c r="E244" s="72"/>
      <c r="F244" s="69"/>
    </row>
    <row r="245" spans="1:6" x14ac:dyDescent="0.25">
      <c r="A245" s="70"/>
      <c r="B245" s="60"/>
      <c r="C245" s="71"/>
      <c r="D245" s="121"/>
      <c r="E245" s="72"/>
      <c r="F245" s="69"/>
    </row>
    <row r="246" spans="1:6" x14ac:dyDescent="0.25">
      <c r="A246" s="65" t="s">
        <v>6</v>
      </c>
      <c r="B246" s="66" t="s">
        <v>420</v>
      </c>
      <c r="C246" s="67" t="s">
        <v>19</v>
      </c>
      <c r="D246" s="76">
        <v>266.60000000000002</v>
      </c>
      <c r="E246" s="68">
        <v>0</v>
      </c>
      <c r="F246" s="69">
        <f>D246*E246</f>
        <v>0</v>
      </c>
    </row>
    <row r="247" spans="1:6" x14ac:dyDescent="0.25">
      <c r="A247" s="65"/>
      <c r="B247" s="66"/>
      <c r="C247" s="67"/>
      <c r="D247" s="76"/>
      <c r="E247" s="68"/>
      <c r="F247" s="69"/>
    </row>
    <row r="248" spans="1:6" ht="41.4" x14ac:dyDescent="0.25">
      <c r="A248" s="65"/>
      <c r="B248" s="73" t="s">
        <v>419</v>
      </c>
      <c r="C248" s="71"/>
      <c r="D248" s="121"/>
      <c r="E248" s="72"/>
      <c r="F248" s="95"/>
    </row>
    <row r="249" spans="1:6" x14ac:dyDescent="0.25">
      <c r="A249" s="65"/>
      <c r="B249" s="66" t="s">
        <v>418</v>
      </c>
      <c r="C249" s="67" t="s">
        <v>19</v>
      </c>
      <c r="D249" s="76">
        <v>266.60000000000002</v>
      </c>
      <c r="E249" s="68">
        <v>0</v>
      </c>
      <c r="F249" s="69">
        <f>D249*E249</f>
        <v>0</v>
      </c>
    </row>
    <row r="250" spans="1:6" x14ac:dyDescent="0.25">
      <c r="A250" s="65"/>
      <c r="B250" s="60"/>
      <c r="C250" s="71"/>
      <c r="D250" s="121"/>
      <c r="E250" s="72"/>
      <c r="F250" s="69"/>
    </row>
    <row r="251" spans="1:6" x14ac:dyDescent="0.25">
      <c r="A251" s="65"/>
      <c r="B251" s="66" t="s">
        <v>36</v>
      </c>
      <c r="C251" s="67" t="s">
        <v>27</v>
      </c>
      <c r="D251" s="76">
        <v>118</v>
      </c>
      <c r="E251" s="68">
        <v>0</v>
      </c>
      <c r="F251" s="69">
        <f>D251*E251</f>
        <v>0</v>
      </c>
    </row>
    <row r="252" spans="1:6" x14ac:dyDescent="0.25">
      <c r="A252" s="65"/>
      <c r="B252" s="66"/>
      <c r="C252" s="67"/>
      <c r="D252" s="76"/>
      <c r="E252" s="68"/>
      <c r="F252" s="69"/>
    </row>
    <row r="253" spans="1:6" x14ac:dyDescent="0.25">
      <c r="A253" s="65"/>
      <c r="B253" s="73" t="s">
        <v>417</v>
      </c>
      <c r="C253" s="71"/>
      <c r="D253" s="121"/>
      <c r="E253" s="72"/>
      <c r="F253" s="69"/>
    </row>
    <row r="254" spans="1:6" x14ac:dyDescent="0.25">
      <c r="A254" s="65"/>
      <c r="B254" s="60"/>
      <c r="C254" s="71"/>
      <c r="D254" s="121"/>
      <c r="E254" s="72"/>
      <c r="F254" s="69"/>
    </row>
    <row r="255" spans="1:6" ht="29.4" customHeight="1" x14ac:dyDescent="0.25">
      <c r="A255" s="65"/>
      <c r="B255" s="258" t="s">
        <v>500</v>
      </c>
      <c r="C255" s="67" t="s">
        <v>19</v>
      </c>
      <c r="D255" s="121">
        <v>266.60000000000002</v>
      </c>
      <c r="E255" s="68">
        <v>0</v>
      </c>
      <c r="F255" s="69">
        <f>D255*E255</f>
        <v>0</v>
      </c>
    </row>
    <row r="256" spans="1:6" x14ac:dyDescent="0.25">
      <c r="A256" s="257"/>
      <c r="B256" s="256"/>
      <c r="C256" s="67"/>
      <c r="D256" s="121"/>
      <c r="E256" s="68"/>
      <c r="F256" s="69"/>
    </row>
    <row r="257" spans="1:6" x14ac:dyDescent="0.25">
      <c r="A257" s="257"/>
      <c r="B257" s="256"/>
      <c r="C257" s="67"/>
      <c r="D257" s="121"/>
      <c r="E257" s="68"/>
      <c r="F257" s="69"/>
    </row>
    <row r="258" spans="1:6" x14ac:dyDescent="0.25">
      <c r="A258" s="257"/>
      <c r="B258" s="256"/>
      <c r="C258" s="67"/>
      <c r="D258" s="121"/>
      <c r="E258" s="68"/>
      <c r="F258" s="69"/>
    </row>
    <row r="259" spans="1:6" x14ac:dyDescent="0.25">
      <c r="A259" s="257"/>
      <c r="B259" s="256"/>
      <c r="C259" s="67"/>
      <c r="D259" s="121"/>
      <c r="E259" s="68"/>
      <c r="F259" s="69"/>
    </row>
    <row r="260" spans="1:6" x14ac:dyDescent="0.25">
      <c r="A260" s="65"/>
      <c r="B260" s="60"/>
      <c r="C260" s="67"/>
      <c r="D260" s="76"/>
      <c r="E260" s="68"/>
      <c r="F260" s="69"/>
    </row>
    <row r="261" spans="1:6" ht="14.4" thickBot="1" x14ac:dyDescent="0.3">
      <c r="A261" s="89"/>
      <c r="B261" s="286" t="s">
        <v>42</v>
      </c>
      <c r="C261" s="287"/>
      <c r="D261" s="287"/>
      <c r="E261" s="288"/>
      <c r="F261" s="150">
        <f>SUM(F236:F255)</f>
        <v>0</v>
      </c>
    </row>
    <row r="262" spans="1:6" x14ac:dyDescent="0.25">
      <c r="A262" s="98" t="s">
        <v>0</v>
      </c>
      <c r="B262" s="99" t="s">
        <v>1</v>
      </c>
      <c r="C262" s="100" t="s">
        <v>2</v>
      </c>
      <c r="D262" s="128" t="s">
        <v>3</v>
      </c>
      <c r="E262" s="100" t="s">
        <v>4</v>
      </c>
      <c r="F262" s="101" t="s">
        <v>57</v>
      </c>
    </row>
    <row r="263" spans="1:6" x14ac:dyDescent="0.25">
      <c r="A263" s="65"/>
      <c r="B263" s="74" t="s">
        <v>464</v>
      </c>
      <c r="C263" s="60"/>
      <c r="D263" s="121"/>
      <c r="E263" s="60"/>
      <c r="F263" s="95"/>
    </row>
    <row r="264" spans="1:6" x14ac:dyDescent="0.25">
      <c r="A264" s="65"/>
      <c r="B264" s="66"/>
      <c r="C264" s="60"/>
      <c r="D264" s="121"/>
      <c r="E264" s="60"/>
      <c r="F264" s="95"/>
    </row>
    <row r="265" spans="1:6" x14ac:dyDescent="0.25">
      <c r="A265" s="65"/>
      <c r="B265" s="73" t="s">
        <v>421</v>
      </c>
      <c r="C265" s="71"/>
      <c r="D265" s="121"/>
      <c r="E265" s="60"/>
      <c r="F265" s="95"/>
    </row>
    <row r="266" spans="1:6" x14ac:dyDescent="0.25">
      <c r="A266" s="65"/>
      <c r="B266" s="66"/>
      <c r="C266" s="71"/>
      <c r="D266" s="121"/>
      <c r="E266" s="60"/>
      <c r="F266" s="95"/>
    </row>
    <row r="267" spans="1:6" ht="207" customHeight="1" x14ac:dyDescent="0.25">
      <c r="A267" s="65"/>
      <c r="B267" s="152" t="s">
        <v>422</v>
      </c>
      <c r="C267" s="71"/>
      <c r="D267" s="121"/>
      <c r="E267" s="60"/>
      <c r="F267" s="95"/>
    </row>
    <row r="268" spans="1:6" x14ac:dyDescent="0.25">
      <c r="A268" s="65"/>
      <c r="B268" s="66"/>
      <c r="C268" s="71"/>
      <c r="D268" s="121"/>
      <c r="E268" s="60"/>
      <c r="F268" s="95"/>
    </row>
    <row r="269" spans="1:6" ht="27.6" x14ac:dyDescent="0.25">
      <c r="A269" s="65"/>
      <c r="B269" s="66" t="s">
        <v>423</v>
      </c>
      <c r="C269" s="71" t="s">
        <v>13</v>
      </c>
      <c r="D269" s="121">
        <v>1</v>
      </c>
      <c r="E269" s="68">
        <v>0</v>
      </c>
      <c r="F269" s="95">
        <f>D269*E269</f>
        <v>0</v>
      </c>
    </row>
    <row r="270" spans="1:6" x14ac:dyDescent="0.25">
      <c r="A270" s="65"/>
      <c r="B270" s="66"/>
      <c r="C270" s="71"/>
      <c r="D270" s="121"/>
      <c r="E270" s="60"/>
      <c r="F270" s="95"/>
    </row>
    <row r="271" spans="1:6" x14ac:dyDescent="0.25">
      <c r="A271" s="65"/>
      <c r="B271" s="73" t="s">
        <v>424</v>
      </c>
      <c r="C271" s="71"/>
      <c r="D271" s="121"/>
      <c r="E271" s="60"/>
      <c r="F271" s="95"/>
    </row>
    <row r="272" spans="1:6" x14ac:dyDescent="0.25">
      <c r="A272" s="65"/>
      <c r="B272" s="66"/>
      <c r="C272" s="71"/>
      <c r="D272" s="121"/>
      <c r="E272" s="60"/>
      <c r="F272" s="95"/>
    </row>
    <row r="273" spans="1:6" ht="70.2" customHeight="1" x14ac:dyDescent="0.25">
      <c r="A273" s="65"/>
      <c r="B273" s="152" t="s">
        <v>425</v>
      </c>
      <c r="C273" s="71"/>
      <c r="D273" s="121"/>
      <c r="E273" s="60"/>
      <c r="F273" s="95"/>
    </row>
    <row r="274" spans="1:6" x14ac:dyDescent="0.25">
      <c r="A274" s="65"/>
      <c r="B274" s="66"/>
      <c r="C274" s="71"/>
      <c r="D274" s="121"/>
      <c r="E274" s="60"/>
      <c r="F274" s="95"/>
    </row>
    <row r="275" spans="1:6" ht="82.8" x14ac:dyDescent="0.25">
      <c r="A275" s="65"/>
      <c r="B275" s="66" t="s">
        <v>426</v>
      </c>
      <c r="C275" s="71" t="s">
        <v>31</v>
      </c>
      <c r="D275" s="121">
        <v>6</v>
      </c>
      <c r="E275" s="68">
        <v>0</v>
      </c>
      <c r="F275" s="95">
        <f>D275*E275</f>
        <v>0</v>
      </c>
    </row>
    <row r="276" spans="1:6" x14ac:dyDescent="0.25">
      <c r="A276" s="65"/>
      <c r="B276" s="66"/>
      <c r="C276" s="71"/>
      <c r="D276" s="121"/>
      <c r="E276" s="60"/>
      <c r="F276" s="95"/>
    </row>
    <row r="277" spans="1:6" ht="55.2" x14ac:dyDescent="0.25">
      <c r="A277" s="65"/>
      <c r="B277" s="66" t="s">
        <v>427</v>
      </c>
      <c r="C277" s="71" t="s">
        <v>31</v>
      </c>
      <c r="D277" s="121">
        <v>6</v>
      </c>
      <c r="E277" s="68">
        <v>0</v>
      </c>
      <c r="F277" s="153">
        <f>D277*E277</f>
        <v>0</v>
      </c>
    </row>
    <row r="278" spans="1:6" x14ac:dyDescent="0.25">
      <c r="A278" s="278"/>
      <c r="B278" s="276"/>
      <c r="C278" s="71"/>
      <c r="D278" s="277"/>
      <c r="E278" s="71"/>
      <c r="F278" s="153"/>
    </row>
    <row r="279" spans="1:6" x14ac:dyDescent="0.25">
      <c r="A279" s="278"/>
      <c r="B279" s="276"/>
      <c r="C279" s="71"/>
      <c r="D279" s="277"/>
      <c r="E279" s="71"/>
      <c r="F279" s="153"/>
    </row>
    <row r="280" spans="1:6" x14ac:dyDescent="0.25">
      <c r="A280" s="278"/>
      <c r="B280" s="276"/>
      <c r="C280" s="71"/>
      <c r="D280" s="277"/>
      <c r="E280" s="71"/>
      <c r="F280" s="153"/>
    </row>
    <row r="281" spans="1:6" x14ac:dyDescent="0.25">
      <c r="A281" s="278"/>
      <c r="B281" s="276"/>
      <c r="C281" s="71"/>
      <c r="D281" s="277"/>
      <c r="E281" s="71"/>
      <c r="F281" s="153"/>
    </row>
    <row r="282" spans="1:6" x14ac:dyDescent="0.25">
      <c r="A282" s="278"/>
      <c r="B282" s="276"/>
      <c r="C282" s="71"/>
      <c r="D282" s="277"/>
      <c r="E282" s="71"/>
      <c r="F282" s="153"/>
    </row>
    <row r="283" spans="1:6" x14ac:dyDescent="0.25">
      <c r="A283" s="278"/>
      <c r="B283" s="276"/>
      <c r="C283" s="71"/>
      <c r="D283" s="277"/>
      <c r="E283" s="71"/>
      <c r="F283" s="153"/>
    </row>
    <row r="284" spans="1:6" x14ac:dyDescent="0.25">
      <c r="A284" s="107"/>
      <c r="B284" s="112"/>
      <c r="C284" s="71"/>
      <c r="D284" s="162"/>
      <c r="E284" s="71"/>
      <c r="F284" s="95"/>
    </row>
    <row r="285" spans="1:6" ht="14.4" thickBot="1" x14ac:dyDescent="0.3">
      <c r="A285" s="89"/>
      <c r="B285" s="286" t="s">
        <v>428</v>
      </c>
      <c r="C285" s="287"/>
      <c r="D285" s="287"/>
      <c r="E285" s="288"/>
      <c r="F285" s="150">
        <f>SUM(F269:F277)</f>
        <v>0</v>
      </c>
    </row>
    <row r="286" spans="1:6" x14ac:dyDescent="0.25">
      <c r="A286" s="98" t="s">
        <v>0</v>
      </c>
      <c r="B286" s="99" t="s">
        <v>1</v>
      </c>
      <c r="C286" s="100" t="s">
        <v>2</v>
      </c>
      <c r="D286" s="128" t="s">
        <v>3</v>
      </c>
      <c r="E286" s="100" t="s">
        <v>4</v>
      </c>
      <c r="F286" s="101" t="s">
        <v>57</v>
      </c>
    </row>
    <row r="287" spans="1:6" x14ac:dyDescent="0.25">
      <c r="A287" s="163"/>
      <c r="B287" s="164" t="s">
        <v>429</v>
      </c>
      <c r="C287" s="93"/>
      <c r="D287" s="165"/>
      <c r="E287" s="93"/>
      <c r="F287" s="94"/>
    </row>
    <row r="288" spans="1:6" x14ac:dyDescent="0.25">
      <c r="A288" s="163"/>
      <c r="B288" s="166"/>
      <c r="C288" s="93"/>
      <c r="D288" s="165"/>
      <c r="E288" s="93"/>
      <c r="F288" s="94"/>
    </row>
    <row r="289" spans="1:6" x14ac:dyDescent="0.25">
      <c r="A289" s="163"/>
      <c r="B289" s="167" t="s">
        <v>430</v>
      </c>
      <c r="C289" s="93"/>
      <c r="D289" s="165"/>
      <c r="E289" s="93"/>
      <c r="F289" s="94"/>
    </row>
    <row r="290" spans="1:6" x14ac:dyDescent="0.25">
      <c r="A290" s="163"/>
      <c r="B290" s="166"/>
      <c r="C290" s="93"/>
      <c r="D290" s="165"/>
      <c r="E290" s="93"/>
      <c r="F290" s="94"/>
    </row>
    <row r="291" spans="1:6" ht="55.2" x14ac:dyDescent="0.25">
      <c r="A291" s="163"/>
      <c r="B291" s="168" t="s">
        <v>431</v>
      </c>
      <c r="C291" s="93"/>
      <c r="D291" s="165"/>
      <c r="E291" s="93"/>
      <c r="F291" s="94"/>
    </row>
    <row r="292" spans="1:6" x14ac:dyDescent="0.25">
      <c r="A292" s="163"/>
      <c r="B292" s="166"/>
      <c r="C292" s="93"/>
      <c r="D292" s="165"/>
      <c r="E292" s="93"/>
      <c r="F292" s="94"/>
    </row>
    <row r="293" spans="1:6" ht="27.6" x14ac:dyDescent="0.25">
      <c r="A293" s="163"/>
      <c r="B293" s="169" t="s">
        <v>432</v>
      </c>
      <c r="C293" s="67" t="s">
        <v>31</v>
      </c>
      <c r="D293" s="67">
        <v>2</v>
      </c>
      <c r="E293" s="68">
        <v>0</v>
      </c>
      <c r="F293" s="170">
        <f>D293*E293</f>
        <v>0</v>
      </c>
    </row>
    <row r="294" spans="1:6" x14ac:dyDescent="0.25">
      <c r="A294" s="163"/>
      <c r="B294" s="166"/>
      <c r="C294" s="67"/>
      <c r="D294" s="67"/>
      <c r="E294" s="67"/>
      <c r="F294" s="170"/>
    </row>
    <row r="295" spans="1:6" x14ac:dyDescent="0.25">
      <c r="A295" s="163"/>
      <c r="B295" s="169" t="s">
        <v>445</v>
      </c>
      <c r="C295" s="67" t="s">
        <v>31</v>
      </c>
      <c r="D295" s="67">
        <v>19</v>
      </c>
      <c r="E295" s="68">
        <v>0</v>
      </c>
      <c r="F295" s="170">
        <f>D295*E295</f>
        <v>0</v>
      </c>
    </row>
    <row r="296" spans="1:6" x14ac:dyDescent="0.25">
      <c r="A296" s="163"/>
      <c r="B296" s="166"/>
      <c r="C296" s="67"/>
      <c r="D296" s="67"/>
      <c r="E296" s="67"/>
      <c r="F296" s="170"/>
    </row>
    <row r="297" spans="1:6" x14ac:dyDescent="0.25">
      <c r="A297" s="163"/>
      <c r="B297" s="167" t="s">
        <v>433</v>
      </c>
      <c r="C297" s="67"/>
      <c r="D297" s="67"/>
      <c r="E297" s="67"/>
      <c r="F297" s="170"/>
    </row>
    <row r="298" spans="1:6" x14ac:dyDescent="0.25">
      <c r="A298" s="163"/>
      <c r="B298" s="166"/>
      <c r="C298" s="67"/>
      <c r="D298" s="67"/>
      <c r="E298" s="67"/>
      <c r="F298" s="170"/>
    </row>
    <row r="299" spans="1:6" x14ac:dyDescent="0.25">
      <c r="A299" s="163"/>
      <c r="B299" s="169" t="s">
        <v>467</v>
      </c>
      <c r="C299" s="67" t="s">
        <v>31</v>
      </c>
      <c r="D299" s="67">
        <v>9</v>
      </c>
      <c r="E299" s="68">
        <v>0</v>
      </c>
      <c r="F299" s="170">
        <f>D299*E299</f>
        <v>0</v>
      </c>
    </row>
    <row r="300" spans="1:6" x14ac:dyDescent="0.25">
      <c r="A300" s="163"/>
      <c r="B300" s="169"/>
      <c r="C300" s="67"/>
      <c r="D300" s="67"/>
      <c r="E300" s="67"/>
      <c r="F300" s="170"/>
    </row>
    <row r="301" spans="1:6" x14ac:dyDescent="0.25">
      <c r="A301" s="163"/>
      <c r="B301" s="169" t="s">
        <v>434</v>
      </c>
      <c r="C301" s="67" t="s">
        <v>31</v>
      </c>
      <c r="D301" s="67">
        <v>6</v>
      </c>
      <c r="E301" s="68">
        <v>0</v>
      </c>
      <c r="F301" s="170">
        <f>D301*E301</f>
        <v>0</v>
      </c>
    </row>
    <row r="302" spans="1:6" x14ac:dyDescent="0.25">
      <c r="A302" s="163"/>
      <c r="B302" s="169"/>
      <c r="C302" s="67"/>
      <c r="D302" s="67"/>
      <c r="E302" s="67"/>
      <c r="F302" s="170"/>
    </row>
    <row r="303" spans="1:6" x14ac:dyDescent="0.25">
      <c r="A303" s="163"/>
      <c r="B303" s="169" t="s">
        <v>511</v>
      </c>
      <c r="C303" s="67" t="s">
        <v>31</v>
      </c>
      <c r="D303" s="67">
        <v>10</v>
      </c>
      <c r="E303" s="68">
        <v>0</v>
      </c>
      <c r="F303" s="170">
        <f>D303*E303</f>
        <v>0</v>
      </c>
    </row>
    <row r="304" spans="1:6" x14ac:dyDescent="0.25">
      <c r="A304" s="163"/>
      <c r="B304" s="166"/>
      <c r="C304" s="67"/>
      <c r="D304" s="67"/>
      <c r="E304" s="67"/>
      <c r="F304" s="170"/>
    </row>
    <row r="305" spans="1:6" x14ac:dyDescent="0.25">
      <c r="A305" s="163"/>
      <c r="B305" s="167" t="s">
        <v>435</v>
      </c>
      <c r="C305" s="67"/>
      <c r="D305" s="67"/>
      <c r="E305" s="67"/>
      <c r="F305" s="170"/>
    </row>
    <row r="306" spans="1:6" x14ac:dyDescent="0.25">
      <c r="A306" s="163"/>
      <c r="B306" s="166"/>
      <c r="C306" s="67"/>
      <c r="D306" s="67"/>
      <c r="E306" s="67"/>
      <c r="F306" s="170"/>
    </row>
    <row r="307" spans="1:6" ht="96.6" x14ac:dyDescent="0.25">
      <c r="A307" s="163"/>
      <c r="B307" s="168" t="s">
        <v>436</v>
      </c>
      <c r="C307" s="67"/>
      <c r="D307" s="67"/>
      <c r="E307" s="67"/>
      <c r="F307" s="170"/>
    </row>
    <row r="308" spans="1:6" x14ac:dyDescent="0.25">
      <c r="A308" s="163"/>
      <c r="B308" s="166"/>
      <c r="C308" s="67"/>
      <c r="D308" s="67"/>
      <c r="E308" s="67"/>
      <c r="F308" s="170"/>
    </row>
    <row r="309" spans="1:6" x14ac:dyDescent="0.25">
      <c r="A309" s="163"/>
      <c r="B309" s="169" t="s">
        <v>437</v>
      </c>
      <c r="C309" s="67" t="s">
        <v>31</v>
      </c>
      <c r="D309" s="67">
        <v>17</v>
      </c>
      <c r="E309" s="68">
        <v>0</v>
      </c>
      <c r="F309" s="170">
        <f>D309*E309</f>
        <v>0</v>
      </c>
    </row>
    <row r="310" spans="1:6" x14ac:dyDescent="0.25">
      <c r="A310" s="163"/>
      <c r="B310" s="166"/>
      <c r="C310" s="67"/>
      <c r="D310" s="67"/>
      <c r="E310" s="67"/>
      <c r="F310" s="170"/>
    </row>
    <row r="311" spans="1:6" x14ac:dyDescent="0.25">
      <c r="A311" s="163"/>
      <c r="B311" s="167" t="s">
        <v>438</v>
      </c>
      <c r="C311" s="67"/>
      <c r="D311" s="67"/>
      <c r="E311" s="67"/>
      <c r="F311" s="170"/>
    </row>
    <row r="312" spans="1:6" x14ac:dyDescent="0.25">
      <c r="A312" s="163"/>
      <c r="B312" s="166"/>
      <c r="C312" s="67"/>
      <c r="D312" s="67"/>
      <c r="E312" s="67"/>
      <c r="F312" s="170"/>
    </row>
    <row r="313" spans="1:6" ht="82.8" x14ac:dyDescent="0.25">
      <c r="A313" s="163"/>
      <c r="B313" s="168" t="s">
        <v>439</v>
      </c>
      <c r="C313" s="67"/>
      <c r="D313" s="67"/>
      <c r="E313" s="67"/>
      <c r="F313" s="170"/>
    </row>
    <row r="314" spans="1:6" x14ac:dyDescent="0.25">
      <c r="A314" s="163"/>
      <c r="B314" s="166"/>
      <c r="C314" s="67"/>
      <c r="D314" s="67"/>
      <c r="E314" s="67"/>
      <c r="F314" s="170"/>
    </row>
    <row r="315" spans="1:6" ht="55.2" x14ac:dyDescent="0.25">
      <c r="A315" s="163"/>
      <c r="B315" s="169" t="s">
        <v>440</v>
      </c>
      <c r="C315" s="67" t="s">
        <v>27</v>
      </c>
      <c r="D315" s="67">
        <v>109.4</v>
      </c>
      <c r="E315" s="68">
        <v>0</v>
      </c>
      <c r="F315" s="170">
        <f>D315*E315</f>
        <v>0</v>
      </c>
    </row>
    <row r="316" spans="1:6" x14ac:dyDescent="0.25">
      <c r="A316" s="163"/>
      <c r="B316" s="166"/>
      <c r="C316" s="67"/>
      <c r="D316" s="67"/>
      <c r="E316" s="67"/>
      <c r="F316" s="67"/>
    </row>
    <row r="317" spans="1:6" ht="14.4" thickBot="1" x14ac:dyDescent="0.3">
      <c r="A317" s="154"/>
      <c r="B317" s="171" t="s">
        <v>58</v>
      </c>
      <c r="C317" s="155"/>
      <c r="D317" s="156"/>
      <c r="E317" s="157"/>
      <c r="F317" s="158">
        <f>SUM(F293:F315)</f>
        <v>0</v>
      </c>
    </row>
    <row r="318" spans="1:6" x14ac:dyDescent="0.25">
      <c r="A318" s="172" t="s">
        <v>0</v>
      </c>
      <c r="B318" s="173" t="s">
        <v>1</v>
      </c>
      <c r="C318" s="159" t="s">
        <v>2</v>
      </c>
      <c r="D318" s="160" t="s">
        <v>3</v>
      </c>
      <c r="E318" s="159" t="s">
        <v>4</v>
      </c>
      <c r="F318" s="161" t="s">
        <v>57</v>
      </c>
    </row>
    <row r="319" spans="1:6" x14ac:dyDescent="0.25">
      <c r="A319" s="163"/>
      <c r="B319" s="174" t="s">
        <v>59</v>
      </c>
      <c r="C319" s="129"/>
      <c r="D319" s="130"/>
      <c r="E319" s="131"/>
      <c r="F319" s="132">
        <f>F317</f>
        <v>0</v>
      </c>
    </row>
    <row r="320" spans="1:6" x14ac:dyDescent="0.25">
      <c r="A320" s="163"/>
      <c r="B320" s="175"/>
      <c r="C320" s="129"/>
      <c r="D320" s="176"/>
      <c r="E320" s="131"/>
      <c r="F320" s="132"/>
    </row>
    <row r="321" spans="1:6" ht="55.2" x14ac:dyDescent="0.25">
      <c r="A321" s="163"/>
      <c r="B321" s="169" t="s">
        <v>441</v>
      </c>
      <c r="C321" s="67" t="s">
        <v>31</v>
      </c>
      <c r="D321" s="67">
        <v>1</v>
      </c>
      <c r="E321" s="68">
        <v>0</v>
      </c>
      <c r="F321" s="170">
        <f>D321*E321</f>
        <v>0</v>
      </c>
    </row>
    <row r="322" spans="1:6" x14ac:dyDescent="0.25">
      <c r="A322" s="163"/>
      <c r="B322" s="166"/>
      <c r="C322" s="67"/>
      <c r="D322" s="67"/>
      <c r="E322" s="67"/>
      <c r="F322" s="170"/>
    </row>
    <row r="323" spans="1:6" x14ac:dyDescent="0.25">
      <c r="A323" s="163"/>
      <c r="B323" s="167" t="s">
        <v>442</v>
      </c>
      <c r="C323" s="67"/>
      <c r="D323" s="67"/>
      <c r="E323" s="67"/>
      <c r="F323" s="170"/>
    </row>
    <row r="324" spans="1:6" x14ac:dyDescent="0.25">
      <c r="A324" s="163"/>
      <c r="B324" s="166"/>
      <c r="C324" s="67"/>
      <c r="D324" s="67"/>
      <c r="E324" s="67"/>
      <c r="F324" s="170"/>
    </row>
    <row r="325" spans="1:6" ht="41.4" x14ac:dyDescent="0.25">
      <c r="A325" s="163"/>
      <c r="B325" s="168" t="s">
        <v>443</v>
      </c>
      <c r="C325" s="67"/>
      <c r="D325" s="67"/>
      <c r="E325" s="67"/>
      <c r="F325" s="170"/>
    </row>
    <row r="326" spans="1:6" x14ac:dyDescent="0.25">
      <c r="A326" s="163"/>
      <c r="B326" s="166"/>
      <c r="C326" s="67"/>
      <c r="D326" s="67"/>
      <c r="E326" s="67"/>
      <c r="F326" s="170"/>
    </row>
    <row r="327" spans="1:6" x14ac:dyDescent="0.25">
      <c r="A327" s="163"/>
      <c r="B327" s="169" t="s">
        <v>444</v>
      </c>
      <c r="C327" s="67" t="s">
        <v>31</v>
      </c>
      <c r="D327" s="67">
        <v>9</v>
      </c>
      <c r="E327" s="68">
        <v>0</v>
      </c>
      <c r="F327" s="170">
        <f>D327*E327</f>
        <v>0</v>
      </c>
    </row>
    <row r="328" spans="1:6" x14ac:dyDescent="0.25">
      <c r="A328" s="163"/>
      <c r="B328" s="166"/>
      <c r="C328" s="67"/>
      <c r="D328" s="67"/>
      <c r="E328" s="67"/>
      <c r="F328" s="170"/>
    </row>
    <row r="329" spans="1:6" x14ac:dyDescent="0.25">
      <c r="A329" s="163"/>
      <c r="B329" s="166" t="s">
        <v>446</v>
      </c>
      <c r="C329" s="67"/>
      <c r="D329" s="67"/>
      <c r="E329" s="67"/>
      <c r="F329" s="170"/>
    </row>
    <row r="330" spans="1:6" x14ac:dyDescent="0.25">
      <c r="A330" s="163"/>
      <c r="B330" s="166"/>
      <c r="C330" s="67"/>
      <c r="D330" s="67"/>
      <c r="E330" s="67"/>
      <c r="F330" s="170"/>
    </row>
    <row r="331" spans="1:6" ht="27.6" x14ac:dyDescent="0.25">
      <c r="A331" s="163"/>
      <c r="B331" s="168" t="s">
        <v>447</v>
      </c>
      <c r="C331" s="67"/>
      <c r="D331" s="67"/>
      <c r="E331" s="67"/>
      <c r="F331" s="170"/>
    </row>
    <row r="332" spans="1:6" x14ac:dyDescent="0.25">
      <c r="A332" s="163"/>
      <c r="B332" s="166"/>
      <c r="C332" s="67"/>
      <c r="D332" s="67"/>
      <c r="E332" s="67"/>
      <c r="F332" s="170"/>
    </row>
    <row r="333" spans="1:6" x14ac:dyDescent="0.25">
      <c r="A333" s="163"/>
      <c r="B333" s="169" t="s">
        <v>448</v>
      </c>
      <c r="C333" s="67" t="s">
        <v>31</v>
      </c>
      <c r="D333" s="67">
        <v>1</v>
      </c>
      <c r="E333" s="68">
        <v>0</v>
      </c>
      <c r="F333" s="170">
        <f>D333*E333</f>
        <v>0</v>
      </c>
    </row>
    <row r="334" spans="1:6" x14ac:dyDescent="0.25">
      <c r="A334" s="163"/>
      <c r="B334" s="166"/>
      <c r="C334" s="67"/>
      <c r="D334" s="67"/>
      <c r="E334" s="67"/>
      <c r="F334" s="170"/>
    </row>
    <row r="335" spans="1:6" x14ac:dyDescent="0.25">
      <c r="A335" s="163"/>
      <c r="B335" s="167" t="s">
        <v>449</v>
      </c>
      <c r="C335" s="67"/>
      <c r="D335" s="67"/>
      <c r="E335" s="67"/>
      <c r="F335" s="170"/>
    </row>
    <row r="336" spans="1:6" x14ac:dyDescent="0.25">
      <c r="A336" s="163"/>
      <c r="B336" s="166"/>
      <c r="C336" s="67"/>
      <c r="D336" s="67"/>
      <c r="E336" s="67"/>
      <c r="F336" s="170"/>
    </row>
    <row r="337" spans="1:6" ht="58.2" customHeight="1" x14ac:dyDescent="0.25">
      <c r="A337" s="163"/>
      <c r="B337" s="168" t="s">
        <v>431</v>
      </c>
      <c r="C337" s="67"/>
      <c r="D337" s="67"/>
      <c r="E337" s="67"/>
      <c r="F337" s="170"/>
    </row>
    <row r="338" spans="1:6" x14ac:dyDescent="0.25">
      <c r="A338" s="163"/>
      <c r="B338" s="167"/>
      <c r="C338" s="67"/>
      <c r="D338" s="67"/>
      <c r="E338" s="67"/>
      <c r="F338" s="170"/>
    </row>
    <row r="339" spans="1:6" ht="27.6" x14ac:dyDescent="0.25">
      <c r="A339" s="163"/>
      <c r="B339" s="169" t="s">
        <v>468</v>
      </c>
      <c r="C339" s="67" t="s">
        <v>31</v>
      </c>
      <c r="D339" s="67">
        <v>6</v>
      </c>
      <c r="E339" s="68">
        <v>0</v>
      </c>
      <c r="F339" s="170">
        <f>D339*E339</f>
        <v>0</v>
      </c>
    </row>
    <row r="340" spans="1:6" x14ac:dyDescent="0.25">
      <c r="A340" s="163"/>
      <c r="B340" s="167"/>
      <c r="C340" s="67"/>
      <c r="D340" s="67"/>
      <c r="E340" s="67"/>
      <c r="F340" s="170"/>
    </row>
    <row r="341" spans="1:6" x14ac:dyDescent="0.25">
      <c r="A341" s="163"/>
      <c r="B341" s="167" t="s">
        <v>450</v>
      </c>
      <c r="C341" s="67"/>
      <c r="D341" s="67"/>
      <c r="E341" s="67"/>
      <c r="F341" s="170"/>
    </row>
    <row r="342" spans="1:6" x14ac:dyDescent="0.25">
      <c r="A342" s="163"/>
      <c r="B342" s="167"/>
      <c r="C342" s="67"/>
      <c r="D342" s="67"/>
      <c r="E342" s="67"/>
      <c r="F342" s="170"/>
    </row>
    <row r="343" spans="1:6" x14ac:dyDescent="0.25">
      <c r="A343" s="163"/>
      <c r="B343" s="169" t="s">
        <v>451</v>
      </c>
      <c r="C343" s="67" t="s">
        <v>31</v>
      </c>
      <c r="D343" s="67">
        <v>4</v>
      </c>
      <c r="E343" s="68">
        <v>0</v>
      </c>
      <c r="F343" s="170">
        <f>D343*E343</f>
        <v>0</v>
      </c>
    </row>
    <row r="344" spans="1:6" x14ac:dyDescent="0.25">
      <c r="A344" s="163"/>
      <c r="B344" s="167"/>
      <c r="C344" s="67"/>
      <c r="D344" s="67"/>
      <c r="E344" s="67"/>
      <c r="F344" s="170"/>
    </row>
    <row r="345" spans="1:6" x14ac:dyDescent="0.25">
      <c r="A345" s="163"/>
      <c r="B345" s="167" t="s">
        <v>452</v>
      </c>
      <c r="C345" s="67"/>
      <c r="D345" s="67"/>
      <c r="E345" s="67"/>
      <c r="F345" s="170"/>
    </row>
    <row r="346" spans="1:6" x14ac:dyDescent="0.25">
      <c r="A346" s="163"/>
      <c r="B346" s="167"/>
      <c r="C346" s="67"/>
      <c r="D346" s="67"/>
      <c r="E346" s="67"/>
      <c r="F346" s="170"/>
    </row>
    <row r="347" spans="1:6" x14ac:dyDescent="0.25">
      <c r="A347" s="163"/>
      <c r="B347" s="169" t="s">
        <v>453</v>
      </c>
      <c r="C347" s="67" t="s">
        <v>31</v>
      </c>
      <c r="D347" s="67">
        <v>1</v>
      </c>
      <c r="E347" s="68">
        <v>0</v>
      </c>
      <c r="F347" s="170">
        <f>D347*E347</f>
        <v>0</v>
      </c>
    </row>
    <row r="348" spans="1:6" x14ac:dyDescent="0.25">
      <c r="A348" s="163"/>
      <c r="B348" s="167"/>
      <c r="C348" s="67"/>
      <c r="D348" s="67"/>
      <c r="E348" s="67"/>
      <c r="F348" s="170"/>
    </row>
    <row r="349" spans="1:6" x14ac:dyDescent="0.25">
      <c r="A349" s="163"/>
      <c r="B349" s="167" t="s">
        <v>454</v>
      </c>
      <c r="C349" s="67"/>
      <c r="D349" s="67"/>
      <c r="E349" s="67"/>
      <c r="F349" s="170"/>
    </row>
    <row r="350" spans="1:6" x14ac:dyDescent="0.25">
      <c r="A350" s="163"/>
      <c r="B350" s="167"/>
      <c r="C350" s="67"/>
      <c r="D350" s="67"/>
      <c r="E350" s="67"/>
      <c r="F350" s="170"/>
    </row>
    <row r="351" spans="1:6" x14ac:dyDescent="0.25">
      <c r="A351" s="163"/>
      <c r="B351" s="169" t="s">
        <v>455</v>
      </c>
      <c r="C351" s="67" t="s">
        <v>31</v>
      </c>
      <c r="D351" s="67">
        <v>1</v>
      </c>
      <c r="E351" s="68">
        <v>0</v>
      </c>
      <c r="F351" s="170">
        <f>D351*E351</f>
        <v>0</v>
      </c>
    </row>
    <row r="352" spans="1:6" x14ac:dyDescent="0.25">
      <c r="A352" s="163"/>
      <c r="B352" s="166"/>
      <c r="C352" s="67"/>
      <c r="D352" s="67"/>
      <c r="E352" s="67"/>
      <c r="F352" s="67"/>
    </row>
    <row r="353" spans="1:6" x14ac:dyDescent="0.25">
      <c r="A353" s="163"/>
      <c r="B353" s="166"/>
      <c r="C353" s="67"/>
      <c r="D353" s="67"/>
      <c r="E353" s="67"/>
      <c r="F353" s="67"/>
    </row>
    <row r="354" spans="1:6" x14ac:dyDescent="0.25">
      <c r="A354" s="147"/>
      <c r="B354" s="166"/>
      <c r="C354" s="67"/>
      <c r="D354" s="67"/>
      <c r="E354" s="67"/>
      <c r="F354" s="67"/>
    </row>
    <row r="355" spans="1:6" x14ac:dyDescent="0.25">
      <c r="A355" s="177"/>
      <c r="B355" s="166"/>
      <c r="C355" s="67"/>
      <c r="D355" s="67"/>
      <c r="E355" s="67"/>
      <c r="F355" s="67"/>
    </row>
    <row r="356" spans="1:6" ht="14.4" thickBot="1" x14ac:dyDescent="0.3">
      <c r="A356" s="154"/>
      <c r="B356" s="171" t="s">
        <v>58</v>
      </c>
      <c r="C356" s="155"/>
      <c r="D356" s="156"/>
      <c r="E356" s="157"/>
      <c r="F356" s="158">
        <f>SUM(F319:F351)</f>
        <v>0</v>
      </c>
    </row>
    <row r="357" spans="1:6" x14ac:dyDescent="0.25">
      <c r="A357" s="172" t="s">
        <v>0</v>
      </c>
      <c r="B357" s="173" t="s">
        <v>1</v>
      </c>
      <c r="C357" s="159" t="s">
        <v>2</v>
      </c>
      <c r="D357" s="160" t="s">
        <v>3</v>
      </c>
      <c r="E357" s="159" t="s">
        <v>4</v>
      </c>
      <c r="F357" s="161" t="s">
        <v>57</v>
      </c>
    </row>
    <row r="358" spans="1:6" x14ac:dyDescent="0.25">
      <c r="A358" s="133"/>
      <c r="B358" s="174" t="s">
        <v>59</v>
      </c>
      <c r="C358" s="178"/>
      <c r="D358" s="179"/>
      <c r="E358" s="180"/>
      <c r="F358" s="181">
        <f>F356</f>
        <v>0</v>
      </c>
    </row>
    <row r="359" spans="1:6" x14ac:dyDescent="0.25">
      <c r="A359" s="107"/>
      <c r="B359" s="182"/>
      <c r="C359" s="139"/>
      <c r="D359" s="162"/>
      <c r="E359" s="104"/>
      <c r="F359" s="183"/>
    </row>
    <row r="360" spans="1:6" x14ac:dyDescent="0.25">
      <c r="A360" s="107"/>
      <c r="B360" s="184" t="s">
        <v>456</v>
      </c>
      <c r="C360" s="139"/>
      <c r="D360" s="162"/>
      <c r="E360" s="104"/>
      <c r="F360" s="183"/>
    </row>
    <row r="361" spans="1:6" x14ac:dyDescent="0.25">
      <c r="A361" s="107"/>
      <c r="B361" s="182"/>
      <c r="C361" s="139"/>
      <c r="D361" s="162"/>
      <c r="E361" s="104"/>
      <c r="F361" s="183"/>
    </row>
    <row r="362" spans="1:6" x14ac:dyDescent="0.25">
      <c r="A362" s="107"/>
      <c r="B362" s="185" t="s">
        <v>457</v>
      </c>
      <c r="C362" s="139" t="s">
        <v>465</v>
      </c>
      <c r="D362" s="67">
        <v>3</v>
      </c>
      <c r="E362" s="68">
        <v>0</v>
      </c>
      <c r="F362" s="170">
        <f>D362*E362</f>
        <v>0</v>
      </c>
    </row>
    <row r="363" spans="1:6" x14ac:dyDescent="0.25">
      <c r="A363" s="107"/>
      <c r="B363" s="182"/>
      <c r="C363" s="139"/>
      <c r="D363" s="162"/>
      <c r="E363" s="139"/>
      <c r="F363" s="170"/>
    </row>
    <row r="364" spans="1:6" x14ac:dyDescent="0.25">
      <c r="A364" s="107"/>
      <c r="B364" s="185" t="s">
        <v>458</v>
      </c>
      <c r="C364" s="139" t="s">
        <v>465</v>
      </c>
      <c r="D364" s="67">
        <v>1</v>
      </c>
      <c r="E364" s="68">
        <v>0</v>
      </c>
      <c r="F364" s="170">
        <f>D364*E364</f>
        <v>0</v>
      </c>
    </row>
    <row r="365" spans="1:6" x14ac:dyDescent="0.25">
      <c r="A365" s="107"/>
      <c r="B365" s="182"/>
      <c r="C365" s="139"/>
      <c r="D365" s="67"/>
      <c r="E365" s="67"/>
      <c r="F365" s="170"/>
    </row>
    <row r="366" spans="1:6" ht="41.4" x14ac:dyDescent="0.25">
      <c r="A366" s="107"/>
      <c r="B366" s="186" t="s">
        <v>459</v>
      </c>
      <c r="C366" s="139" t="s">
        <v>13</v>
      </c>
      <c r="D366" s="67">
        <v>1</v>
      </c>
      <c r="E366" s="68">
        <v>0</v>
      </c>
      <c r="F366" s="170">
        <f>D366*E366</f>
        <v>0</v>
      </c>
    </row>
    <row r="367" spans="1:6" x14ac:dyDescent="0.25">
      <c r="A367" s="107"/>
      <c r="B367" s="186"/>
      <c r="C367" s="139"/>
      <c r="D367" s="67"/>
      <c r="E367" s="67"/>
      <c r="F367" s="170"/>
    </row>
    <row r="368" spans="1:6" x14ac:dyDescent="0.25">
      <c r="A368" s="107"/>
      <c r="B368" s="186"/>
      <c r="C368" s="139"/>
      <c r="D368" s="67"/>
      <c r="E368" s="67"/>
      <c r="F368" s="170"/>
    </row>
    <row r="369" spans="1:6" x14ac:dyDescent="0.25">
      <c r="A369" s="107"/>
      <c r="B369" s="186"/>
      <c r="C369" s="139"/>
      <c r="D369" s="67"/>
      <c r="E369" s="67"/>
      <c r="F369" s="170"/>
    </row>
    <row r="370" spans="1:6" x14ac:dyDescent="0.25">
      <c r="A370" s="107"/>
      <c r="B370" s="184"/>
      <c r="C370" s="139"/>
      <c r="D370" s="67"/>
      <c r="E370" s="67"/>
      <c r="F370" s="170"/>
    </row>
    <row r="371" spans="1:6" x14ac:dyDescent="0.25">
      <c r="A371" s="107"/>
      <c r="B371" s="186"/>
      <c r="C371" s="139"/>
      <c r="D371" s="67"/>
      <c r="E371" s="67"/>
      <c r="F371" s="170"/>
    </row>
    <row r="372" spans="1:6" x14ac:dyDescent="0.25">
      <c r="A372" s="107"/>
      <c r="B372" s="187"/>
      <c r="C372" s="139"/>
      <c r="D372" s="67"/>
      <c r="E372" s="67"/>
      <c r="F372" s="170"/>
    </row>
    <row r="373" spans="1:6" x14ac:dyDescent="0.25">
      <c r="A373" s="107"/>
      <c r="B373" s="186"/>
      <c r="C373" s="139"/>
      <c r="D373" s="67"/>
      <c r="E373" s="67"/>
      <c r="F373" s="170"/>
    </row>
    <row r="374" spans="1:6" x14ac:dyDescent="0.25">
      <c r="A374" s="107"/>
      <c r="B374" s="186"/>
      <c r="C374" s="139"/>
      <c r="D374" s="67"/>
      <c r="E374" s="67"/>
      <c r="F374" s="170"/>
    </row>
    <row r="375" spans="1:6" x14ac:dyDescent="0.25">
      <c r="A375" s="107"/>
      <c r="B375" s="186"/>
      <c r="C375" s="139"/>
      <c r="D375" s="67"/>
      <c r="E375" s="67"/>
      <c r="F375" s="67"/>
    </row>
    <row r="376" spans="1:6" x14ac:dyDescent="0.25">
      <c r="A376" s="107"/>
      <c r="B376" s="186"/>
      <c r="C376" s="139"/>
      <c r="D376" s="67"/>
      <c r="E376" s="67"/>
      <c r="F376" s="67"/>
    </row>
    <row r="377" spans="1:6" x14ac:dyDescent="0.25">
      <c r="A377" s="107"/>
      <c r="B377" s="186"/>
      <c r="C377" s="139"/>
      <c r="D377" s="67"/>
      <c r="E377" s="67"/>
      <c r="F377" s="67"/>
    </row>
    <row r="378" spans="1:6" x14ac:dyDescent="0.25">
      <c r="A378" s="107"/>
      <c r="B378" s="186"/>
      <c r="C378" s="139"/>
      <c r="D378" s="67"/>
      <c r="E378" s="67"/>
      <c r="F378" s="67"/>
    </row>
    <row r="379" spans="1:6" x14ac:dyDescent="0.25">
      <c r="A379" s="107"/>
      <c r="B379" s="186"/>
      <c r="C379" s="139"/>
      <c r="D379" s="67"/>
      <c r="E379" s="67"/>
      <c r="F379" s="67"/>
    </row>
    <row r="380" spans="1:6" x14ac:dyDescent="0.25">
      <c r="A380" s="107"/>
      <c r="B380" s="186"/>
      <c r="C380" s="139"/>
      <c r="D380" s="67"/>
      <c r="E380" s="67"/>
      <c r="F380" s="67"/>
    </row>
    <row r="381" spans="1:6" x14ac:dyDescent="0.25">
      <c r="A381" s="107"/>
      <c r="B381" s="186"/>
      <c r="C381" s="139"/>
      <c r="D381" s="67"/>
      <c r="E381" s="67"/>
      <c r="F381" s="67"/>
    </row>
    <row r="382" spans="1:6" x14ac:dyDescent="0.25">
      <c r="A382" s="107"/>
      <c r="B382" s="186"/>
      <c r="C382" s="139"/>
      <c r="D382" s="67"/>
      <c r="E382" s="67"/>
      <c r="F382" s="67"/>
    </row>
    <row r="383" spans="1:6" x14ac:dyDescent="0.25">
      <c r="A383" s="107"/>
      <c r="B383" s="186"/>
      <c r="C383" s="139"/>
      <c r="D383" s="67"/>
      <c r="E383" s="67"/>
      <c r="F383" s="67"/>
    </row>
    <row r="384" spans="1:6" x14ac:dyDescent="0.25">
      <c r="A384" s="107"/>
      <c r="B384" s="186"/>
      <c r="C384" s="139"/>
      <c r="D384" s="67"/>
      <c r="E384" s="67"/>
      <c r="F384" s="67"/>
    </row>
    <row r="385" spans="1:6" x14ac:dyDescent="0.25">
      <c r="A385" s="107"/>
      <c r="B385" s="186"/>
      <c r="C385" s="139"/>
      <c r="D385" s="67"/>
      <c r="E385" s="67"/>
      <c r="F385" s="67"/>
    </row>
    <row r="386" spans="1:6" x14ac:dyDescent="0.25">
      <c r="A386" s="107"/>
      <c r="B386" s="186"/>
      <c r="C386" s="139"/>
      <c r="D386" s="67"/>
      <c r="E386" s="67"/>
      <c r="F386" s="67"/>
    </row>
    <row r="387" spans="1:6" x14ac:dyDescent="0.25">
      <c r="A387" s="107"/>
      <c r="B387" s="186"/>
      <c r="C387" s="139"/>
      <c r="D387" s="67"/>
      <c r="E387" s="67"/>
      <c r="F387" s="67"/>
    </row>
    <row r="388" spans="1:6" x14ac:dyDescent="0.25">
      <c r="A388" s="107"/>
      <c r="B388" s="186"/>
      <c r="C388" s="139"/>
      <c r="D388" s="67"/>
      <c r="E388" s="67"/>
      <c r="F388" s="67"/>
    </row>
    <row r="389" spans="1:6" x14ac:dyDescent="0.25">
      <c r="A389" s="107"/>
      <c r="B389" s="186"/>
      <c r="C389" s="139"/>
      <c r="D389" s="67"/>
      <c r="E389" s="67"/>
      <c r="F389" s="67"/>
    </row>
    <row r="390" spans="1:6" x14ac:dyDescent="0.25">
      <c r="A390" s="107"/>
      <c r="B390" s="182"/>
      <c r="C390" s="139"/>
      <c r="D390" s="67"/>
      <c r="E390" s="67"/>
      <c r="F390" s="67"/>
    </row>
    <row r="391" spans="1:6" ht="14.4" thickBot="1" x14ac:dyDescent="0.3">
      <c r="A391" s="89"/>
      <c r="B391" s="286" t="s">
        <v>463</v>
      </c>
      <c r="C391" s="287"/>
      <c r="D391" s="287"/>
      <c r="E391" s="288"/>
      <c r="F391" s="150">
        <f>SUM(F358:F390)</f>
        <v>0</v>
      </c>
    </row>
    <row r="392" spans="1:6" x14ac:dyDescent="0.25">
      <c r="A392" s="172" t="s">
        <v>0</v>
      </c>
      <c r="B392" s="173" t="s">
        <v>1</v>
      </c>
      <c r="C392" s="159" t="s">
        <v>2</v>
      </c>
      <c r="D392" s="160" t="s">
        <v>3</v>
      </c>
      <c r="E392" s="159" t="s">
        <v>4</v>
      </c>
      <c r="F392" s="161" t="s">
        <v>57</v>
      </c>
    </row>
    <row r="393" spans="1:6" x14ac:dyDescent="0.25">
      <c r="A393" s="102"/>
      <c r="B393" s="103"/>
      <c r="C393" s="104"/>
      <c r="D393" s="188"/>
      <c r="E393" s="105"/>
      <c r="F393" s="106"/>
    </row>
    <row r="394" spans="1:6" x14ac:dyDescent="0.25">
      <c r="A394" s="107"/>
      <c r="B394" s="108" t="s">
        <v>43</v>
      </c>
      <c r="C394" s="109"/>
      <c r="D394" s="162"/>
      <c r="E394" s="110"/>
      <c r="F394" s="111"/>
    </row>
    <row r="395" spans="1:6" x14ac:dyDescent="0.25">
      <c r="A395" s="107"/>
      <c r="B395" s="108"/>
      <c r="C395" s="109"/>
      <c r="D395" s="162"/>
      <c r="E395" s="110"/>
      <c r="F395" s="111"/>
    </row>
    <row r="396" spans="1:6" x14ac:dyDescent="0.25">
      <c r="A396" s="107"/>
      <c r="B396" s="112"/>
      <c r="C396" s="109"/>
      <c r="D396" s="162"/>
      <c r="E396" s="110"/>
      <c r="F396" s="111"/>
    </row>
    <row r="397" spans="1:6" x14ac:dyDescent="0.25">
      <c r="A397" s="107" t="s">
        <v>5</v>
      </c>
      <c r="B397" s="112" t="s">
        <v>44</v>
      </c>
      <c r="C397" s="109"/>
      <c r="D397" s="162"/>
      <c r="E397" s="110"/>
      <c r="F397" s="111">
        <f>F115</f>
        <v>0</v>
      </c>
    </row>
    <row r="398" spans="1:6" x14ac:dyDescent="0.25">
      <c r="A398" s="107"/>
      <c r="B398" s="112"/>
      <c r="C398" s="109"/>
      <c r="D398" s="162"/>
      <c r="E398" s="110"/>
      <c r="F398" s="111"/>
    </row>
    <row r="399" spans="1:6" x14ac:dyDescent="0.25">
      <c r="A399" s="107"/>
      <c r="B399" s="112"/>
      <c r="C399" s="109"/>
      <c r="D399" s="162"/>
      <c r="E399" s="110"/>
      <c r="F399" s="111"/>
    </row>
    <row r="400" spans="1:6" x14ac:dyDescent="0.25">
      <c r="A400" s="107" t="s">
        <v>6</v>
      </c>
      <c r="B400" s="112" t="s">
        <v>39</v>
      </c>
      <c r="C400" s="109"/>
      <c r="D400" s="162"/>
      <c r="E400" s="110"/>
      <c r="F400" s="111">
        <f>F154</f>
        <v>0</v>
      </c>
    </row>
    <row r="401" spans="1:6" x14ac:dyDescent="0.25">
      <c r="A401" s="107"/>
      <c r="B401" s="112"/>
      <c r="C401" s="109"/>
      <c r="D401" s="162"/>
      <c r="E401" s="110"/>
      <c r="F401" s="111"/>
    </row>
    <row r="402" spans="1:6" x14ac:dyDescent="0.25">
      <c r="A402" s="107"/>
      <c r="B402" s="112"/>
      <c r="C402" s="109"/>
      <c r="D402" s="162"/>
      <c r="E402" s="110"/>
      <c r="F402" s="111"/>
    </row>
    <row r="403" spans="1:6" x14ac:dyDescent="0.25">
      <c r="A403" s="107" t="s">
        <v>8</v>
      </c>
      <c r="B403" s="112" t="s">
        <v>45</v>
      </c>
      <c r="C403" s="109"/>
      <c r="D403" s="162"/>
      <c r="E403" s="110"/>
      <c r="F403" s="111">
        <f>F189</f>
        <v>0</v>
      </c>
    </row>
    <row r="404" spans="1:6" x14ac:dyDescent="0.25">
      <c r="A404" s="189"/>
      <c r="B404" s="112"/>
      <c r="C404" s="109"/>
      <c r="D404" s="162"/>
      <c r="E404" s="110"/>
      <c r="F404" s="111"/>
    </row>
    <row r="405" spans="1:6" x14ac:dyDescent="0.25">
      <c r="A405" s="113"/>
      <c r="B405" s="114"/>
      <c r="C405" s="109"/>
      <c r="D405" s="162"/>
      <c r="E405" s="110"/>
      <c r="F405" s="111"/>
    </row>
    <row r="406" spans="1:6" x14ac:dyDescent="0.25">
      <c r="A406" s="113" t="s">
        <v>10</v>
      </c>
      <c r="B406" s="114" t="s">
        <v>46</v>
      </c>
      <c r="C406" s="109"/>
      <c r="D406" s="162"/>
      <c r="E406" s="110"/>
      <c r="F406" s="111">
        <f>F228</f>
        <v>0</v>
      </c>
    </row>
    <row r="407" spans="1:6" x14ac:dyDescent="0.25">
      <c r="A407" s="113"/>
      <c r="B407" s="114"/>
      <c r="C407" s="109"/>
      <c r="D407" s="162"/>
      <c r="E407" s="110"/>
      <c r="F407" s="111"/>
    </row>
    <row r="408" spans="1:6" x14ac:dyDescent="0.25">
      <c r="A408" s="113"/>
      <c r="B408" s="114"/>
      <c r="C408" s="109"/>
      <c r="D408" s="162"/>
      <c r="E408" s="110"/>
      <c r="F408" s="111"/>
    </row>
    <row r="409" spans="1:6" x14ac:dyDescent="0.25">
      <c r="A409" s="113" t="s">
        <v>11</v>
      </c>
      <c r="B409" s="114" t="s">
        <v>47</v>
      </c>
      <c r="C409" s="109"/>
      <c r="D409" s="162"/>
      <c r="E409" s="110"/>
      <c r="F409" s="111">
        <f>F261</f>
        <v>0</v>
      </c>
    </row>
    <row r="410" spans="1:6" x14ac:dyDescent="0.25">
      <c r="A410" s="113"/>
      <c r="B410" s="114"/>
      <c r="C410" s="109"/>
      <c r="D410" s="162"/>
      <c r="E410" s="110"/>
      <c r="F410" s="111"/>
    </row>
    <row r="411" spans="1:6" x14ac:dyDescent="0.25">
      <c r="A411" s="113"/>
      <c r="B411" s="114"/>
      <c r="C411" s="109"/>
      <c r="D411" s="162"/>
      <c r="E411" s="110"/>
      <c r="F411" s="111"/>
    </row>
    <row r="412" spans="1:6" x14ac:dyDescent="0.25">
      <c r="A412" s="113" t="s">
        <v>14</v>
      </c>
      <c r="B412" s="114" t="s">
        <v>466</v>
      </c>
      <c r="C412" s="109"/>
      <c r="D412" s="162"/>
      <c r="E412" s="110"/>
      <c r="F412" s="111">
        <f>F285</f>
        <v>0</v>
      </c>
    </row>
    <row r="413" spans="1:6" x14ac:dyDescent="0.25">
      <c r="A413" s="113"/>
      <c r="B413" s="114"/>
      <c r="C413" s="109"/>
      <c r="D413" s="162"/>
      <c r="E413" s="110"/>
      <c r="F413" s="111"/>
    </row>
    <row r="414" spans="1:6" x14ac:dyDescent="0.25">
      <c r="A414" s="113"/>
      <c r="B414" s="114"/>
      <c r="C414" s="109"/>
      <c r="D414" s="162"/>
      <c r="E414" s="110"/>
      <c r="F414" s="111"/>
    </row>
    <row r="415" spans="1:6" x14ac:dyDescent="0.25">
      <c r="A415" s="113" t="s">
        <v>15</v>
      </c>
      <c r="B415" s="114" t="s">
        <v>487</v>
      </c>
      <c r="C415" s="109"/>
      <c r="D415" s="162"/>
      <c r="E415" s="110"/>
      <c r="F415" s="111">
        <f>F391</f>
        <v>0</v>
      </c>
    </row>
    <row r="416" spans="1:6" x14ac:dyDescent="0.25">
      <c r="A416" s="113"/>
      <c r="B416" s="114"/>
      <c r="C416" s="109"/>
      <c r="D416" s="162"/>
      <c r="E416" s="110"/>
      <c r="F416" s="111"/>
    </row>
    <row r="417" spans="1:6" x14ac:dyDescent="0.25">
      <c r="A417" s="113"/>
      <c r="B417" s="114"/>
      <c r="C417" s="109"/>
      <c r="D417" s="162"/>
      <c r="E417" s="110"/>
      <c r="F417" s="111"/>
    </row>
    <row r="418" spans="1:6" x14ac:dyDescent="0.25">
      <c r="A418" s="113"/>
      <c r="B418" s="114"/>
      <c r="C418" s="109"/>
      <c r="D418" s="162"/>
      <c r="E418" s="110"/>
      <c r="F418" s="111"/>
    </row>
    <row r="419" spans="1:6" x14ac:dyDescent="0.25">
      <c r="A419" s="113"/>
      <c r="B419" s="114"/>
      <c r="C419" s="109"/>
      <c r="D419" s="162"/>
      <c r="E419" s="110"/>
      <c r="F419" s="111"/>
    </row>
    <row r="420" spans="1:6" x14ac:dyDescent="0.25">
      <c r="A420" s="113"/>
      <c r="B420" s="114"/>
      <c r="C420" s="109"/>
      <c r="D420" s="162"/>
      <c r="E420" s="110"/>
      <c r="F420" s="111"/>
    </row>
    <row r="421" spans="1:6" x14ac:dyDescent="0.25">
      <c r="A421" s="113"/>
      <c r="B421" s="114"/>
      <c r="C421" s="109"/>
      <c r="D421" s="162"/>
      <c r="E421" s="110"/>
      <c r="F421" s="111"/>
    </row>
    <row r="422" spans="1:6" x14ac:dyDescent="0.25">
      <c r="A422" s="113"/>
      <c r="B422" s="114"/>
      <c r="C422" s="109"/>
      <c r="D422" s="162"/>
      <c r="E422" s="110"/>
      <c r="F422" s="111"/>
    </row>
    <row r="423" spans="1:6" x14ac:dyDescent="0.25">
      <c r="A423" s="113"/>
      <c r="B423" s="114"/>
      <c r="C423" s="109"/>
      <c r="D423" s="162"/>
      <c r="E423" s="110"/>
      <c r="F423" s="111"/>
    </row>
    <row r="424" spans="1:6" x14ac:dyDescent="0.25">
      <c r="A424" s="113"/>
      <c r="B424" s="114"/>
      <c r="C424" s="109"/>
      <c r="D424" s="162"/>
      <c r="E424" s="110"/>
      <c r="F424" s="111"/>
    </row>
    <row r="425" spans="1:6" x14ac:dyDescent="0.25">
      <c r="A425" s="113"/>
      <c r="B425" s="114"/>
      <c r="C425" s="109"/>
      <c r="D425" s="162"/>
      <c r="E425" s="110"/>
      <c r="F425" s="111"/>
    </row>
    <row r="426" spans="1:6" x14ac:dyDescent="0.25">
      <c r="A426" s="113"/>
      <c r="B426" s="114"/>
      <c r="C426" s="109"/>
      <c r="D426" s="162"/>
      <c r="E426" s="110"/>
      <c r="F426" s="111"/>
    </row>
    <row r="427" spans="1:6" x14ac:dyDescent="0.25">
      <c r="A427" s="102"/>
      <c r="B427" s="103"/>
      <c r="C427" s="104"/>
      <c r="D427" s="188"/>
      <c r="E427" s="105"/>
      <c r="F427" s="106"/>
    </row>
    <row r="428" spans="1:6" x14ac:dyDescent="0.25">
      <c r="A428" s="113"/>
      <c r="B428" s="114"/>
      <c r="C428" s="109"/>
      <c r="D428" s="162"/>
      <c r="E428" s="110"/>
      <c r="F428" s="111"/>
    </row>
    <row r="429" spans="1:6" x14ac:dyDescent="0.25">
      <c r="A429" s="113"/>
      <c r="B429" s="114"/>
      <c r="C429" s="109"/>
      <c r="D429" s="162"/>
      <c r="E429" s="110"/>
      <c r="F429" s="111"/>
    </row>
    <row r="430" spans="1:6" x14ac:dyDescent="0.25">
      <c r="A430" s="113"/>
      <c r="B430" s="114"/>
      <c r="C430" s="109"/>
      <c r="D430" s="162"/>
      <c r="E430" s="110"/>
      <c r="F430" s="111"/>
    </row>
    <row r="431" spans="1:6" x14ac:dyDescent="0.25">
      <c r="A431" s="102"/>
      <c r="B431" s="103"/>
      <c r="C431" s="104"/>
      <c r="D431" s="188"/>
      <c r="E431" s="105"/>
      <c r="F431" s="106"/>
    </row>
    <row r="432" spans="1:6" ht="21" customHeight="1" x14ac:dyDescent="0.25">
      <c r="A432" s="102"/>
      <c r="B432" s="103"/>
      <c r="C432" s="104"/>
      <c r="D432" s="188"/>
      <c r="E432" s="105"/>
      <c r="F432" s="106"/>
    </row>
    <row r="433" spans="1:6" x14ac:dyDescent="0.25">
      <c r="A433" s="115"/>
      <c r="B433" s="88"/>
      <c r="C433" s="88"/>
      <c r="D433" s="126"/>
      <c r="E433" s="88"/>
      <c r="F433" s="116"/>
    </row>
    <row r="434" spans="1:6" ht="14.4" thickBot="1" x14ac:dyDescent="0.3">
      <c r="A434" s="115"/>
      <c r="B434" s="88"/>
      <c r="C434" s="88"/>
      <c r="D434" s="126"/>
      <c r="E434" s="88"/>
      <c r="F434" s="116"/>
    </row>
    <row r="435" spans="1:6" ht="22.2" customHeight="1" thickBot="1" x14ac:dyDescent="0.3">
      <c r="A435" s="259"/>
      <c r="B435" s="260" t="s">
        <v>37</v>
      </c>
      <c r="C435" s="261"/>
      <c r="D435" s="263"/>
      <c r="E435" s="261"/>
      <c r="F435" s="262">
        <f>SUM(F397:F415)</f>
        <v>0</v>
      </c>
    </row>
  </sheetData>
  <mergeCells count="13">
    <mergeCell ref="A20:A21"/>
    <mergeCell ref="B20:B21"/>
    <mergeCell ref="B115:E115"/>
    <mergeCell ref="B154:E154"/>
    <mergeCell ref="B189:E189"/>
    <mergeCell ref="B1:E1"/>
    <mergeCell ref="B3:E3"/>
    <mergeCell ref="B5:E5"/>
    <mergeCell ref="B391:E391"/>
    <mergeCell ref="B285:E285"/>
    <mergeCell ref="B140:B141"/>
    <mergeCell ref="B228:E228"/>
    <mergeCell ref="B261:E261"/>
  </mergeCells>
  <pageMargins left="0.7" right="0.7" top="0.75" bottom="0.75" header="0.3" footer="0.3"/>
  <pageSetup scale="96" fitToHeight="0" orientation="portrait" r:id="rId1"/>
  <headerFooter>
    <oddHeader>&amp;L&amp;"Andalus,Bold Italic"&amp;8MCH CENTRE&amp;R&amp;"Andalus,Bold Italic"&amp;8BILLS 2018</oddHeader>
    <oddFooter>&amp;C&amp;P</oddFooter>
  </headerFooter>
  <rowBreaks count="11" manualBreakCount="11">
    <brk id="39" max="5" man="1"/>
    <brk id="73" max="5" man="1"/>
    <brk id="115" max="5" man="1"/>
    <brk id="154" max="5" man="1"/>
    <brk id="189" max="5" man="1"/>
    <brk id="228" max="5" man="1"/>
    <brk id="261" max="5" man="1"/>
    <brk id="285" max="5" man="1"/>
    <brk id="317" max="5" man="1"/>
    <brk id="356" max="5" man="1"/>
    <brk id="39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1"/>
  <sheetViews>
    <sheetView tabSelected="1" view="pageBreakPreview" zoomScaleNormal="100" zoomScaleSheetLayoutView="100" workbookViewId="0">
      <selection activeCell="C9" sqref="C9"/>
    </sheetView>
  </sheetViews>
  <sheetFormatPr defaultRowHeight="13.8" x14ac:dyDescent="0.25"/>
  <cols>
    <col min="1" max="2" width="8.88671875" style="3"/>
    <col min="3" max="3" width="45.6640625" style="3" customWidth="1"/>
    <col min="4" max="4" width="16.88671875" style="3" customWidth="1"/>
    <col min="5" max="5" width="12.5546875" style="3" customWidth="1"/>
    <col min="6" max="16384" width="8.88671875" style="3"/>
  </cols>
  <sheetData>
    <row r="1" spans="2:6" x14ac:dyDescent="0.25">
      <c r="B1" s="1"/>
      <c r="C1" s="296" t="s">
        <v>514</v>
      </c>
      <c r="D1" s="296"/>
      <c r="E1" s="296"/>
      <c r="F1" s="2"/>
    </row>
    <row r="2" spans="2:6" x14ac:dyDescent="0.25">
      <c r="B2" s="1"/>
      <c r="C2" s="4"/>
      <c r="D2" s="5"/>
      <c r="E2" s="5"/>
      <c r="F2" s="5"/>
    </row>
    <row r="3" spans="2:6" x14ac:dyDescent="0.25">
      <c r="B3" s="1"/>
      <c r="C3" s="293" t="s">
        <v>470</v>
      </c>
      <c r="D3" s="294"/>
      <c r="E3" s="295"/>
      <c r="F3" s="6"/>
    </row>
    <row r="4" spans="2:6" x14ac:dyDescent="0.25">
      <c r="B4" s="1"/>
      <c r="C4" s="7"/>
      <c r="D4" s="8"/>
      <c r="E4" s="2"/>
      <c r="F4" s="9"/>
    </row>
    <row r="5" spans="2:6" ht="30" customHeight="1" x14ac:dyDescent="0.25">
      <c r="B5" s="1"/>
      <c r="C5" s="282" t="s">
        <v>515</v>
      </c>
      <c r="D5" s="282"/>
      <c r="E5" s="282"/>
      <c r="F5" s="10"/>
    </row>
    <row r="6" spans="2:6" ht="14.4" thickBot="1" x14ac:dyDescent="0.3">
      <c r="B6" s="1"/>
      <c r="C6" s="7"/>
      <c r="D6" s="8"/>
      <c r="E6" s="2"/>
      <c r="F6" s="9"/>
    </row>
    <row r="7" spans="2:6" ht="26.25" customHeight="1" thickBot="1" x14ac:dyDescent="0.3">
      <c r="B7" s="11" t="s">
        <v>0</v>
      </c>
      <c r="C7" s="12" t="s">
        <v>1</v>
      </c>
      <c r="D7" s="12" t="s">
        <v>48</v>
      </c>
      <c r="E7" s="13" t="s">
        <v>56</v>
      </c>
    </row>
    <row r="8" spans="2:6" x14ac:dyDescent="0.25">
      <c r="B8" s="14"/>
      <c r="C8" s="15"/>
      <c r="D8" s="16"/>
      <c r="E8" s="17"/>
    </row>
    <row r="9" spans="2:6" ht="36" customHeight="1" x14ac:dyDescent="0.25">
      <c r="B9" s="18"/>
      <c r="C9" s="19" t="s">
        <v>519</v>
      </c>
      <c r="D9" s="20"/>
      <c r="E9" s="21"/>
    </row>
    <row r="10" spans="2:6" x14ac:dyDescent="0.25">
      <c r="B10" s="18"/>
      <c r="C10" s="22"/>
      <c r="D10" s="20"/>
      <c r="E10" s="21"/>
    </row>
    <row r="11" spans="2:6" x14ac:dyDescent="0.25">
      <c r="B11" s="18"/>
      <c r="C11" s="22"/>
      <c r="D11" s="20"/>
      <c r="E11" s="21"/>
    </row>
    <row r="12" spans="2:6" x14ac:dyDescent="0.25">
      <c r="B12" s="18"/>
      <c r="C12" s="23" t="s">
        <v>49</v>
      </c>
      <c r="D12" s="20"/>
      <c r="E12" s="21"/>
    </row>
    <row r="13" spans="2:6" x14ac:dyDescent="0.25">
      <c r="B13" s="18"/>
      <c r="C13" s="23"/>
      <c r="D13" s="20"/>
      <c r="E13" s="21"/>
    </row>
    <row r="14" spans="2:6" x14ac:dyDescent="0.25">
      <c r="B14" s="18"/>
      <c r="C14" s="24" t="s">
        <v>460</v>
      </c>
      <c r="D14" s="20">
        <v>1</v>
      </c>
      <c r="E14" s="25">
        <f>Preliminaries!K566</f>
        <v>0</v>
      </c>
    </row>
    <row r="15" spans="2:6" x14ac:dyDescent="0.25">
      <c r="B15" s="18"/>
      <c r="C15" s="23"/>
      <c r="D15" s="20"/>
      <c r="E15" s="26"/>
    </row>
    <row r="16" spans="2:6" x14ac:dyDescent="0.25">
      <c r="B16" s="18"/>
      <c r="C16" s="24" t="s">
        <v>518</v>
      </c>
      <c r="D16" s="20">
        <v>2</v>
      </c>
      <c r="E16" s="25">
        <f>'HOSPITAL BUILDING-PHASE 1'!F435</f>
        <v>0</v>
      </c>
    </row>
    <row r="17" spans="2:5" x14ac:dyDescent="0.25">
      <c r="B17" s="18"/>
      <c r="C17" s="24"/>
      <c r="D17" s="20"/>
      <c r="E17" s="26"/>
    </row>
    <row r="18" spans="2:5" x14ac:dyDescent="0.25">
      <c r="B18" s="18"/>
      <c r="C18" s="24"/>
      <c r="D18" s="20"/>
      <c r="E18" s="25"/>
    </row>
    <row r="19" spans="2:5" x14ac:dyDescent="0.25">
      <c r="B19" s="18"/>
      <c r="C19" s="24"/>
      <c r="D19" s="20"/>
      <c r="E19" s="25"/>
    </row>
    <row r="20" spans="2:5" x14ac:dyDescent="0.25">
      <c r="B20" s="18"/>
      <c r="C20" s="24"/>
      <c r="D20" s="20"/>
      <c r="E20" s="25"/>
    </row>
    <row r="21" spans="2:5" x14ac:dyDescent="0.25">
      <c r="B21" s="18"/>
      <c r="C21" s="24"/>
      <c r="D21" s="20"/>
      <c r="E21" s="25"/>
    </row>
    <row r="22" spans="2:5" x14ac:dyDescent="0.25">
      <c r="B22" s="18"/>
      <c r="C22" s="24"/>
      <c r="D22" s="20"/>
      <c r="E22" s="25"/>
    </row>
    <row r="23" spans="2:5" x14ac:dyDescent="0.25">
      <c r="B23" s="18"/>
      <c r="C23" s="24"/>
      <c r="D23" s="20"/>
      <c r="E23" s="25"/>
    </row>
    <row r="24" spans="2:5" x14ac:dyDescent="0.25">
      <c r="B24" s="18"/>
      <c r="C24" s="24"/>
      <c r="D24" s="20"/>
      <c r="E24" s="25"/>
    </row>
    <row r="25" spans="2:5" x14ac:dyDescent="0.25">
      <c r="B25" s="18"/>
      <c r="C25" s="24"/>
      <c r="D25" s="20"/>
      <c r="E25" s="25"/>
    </row>
    <row r="26" spans="2:5" x14ac:dyDescent="0.25">
      <c r="B26" s="18"/>
      <c r="C26" s="24"/>
      <c r="D26" s="20"/>
      <c r="E26" s="25"/>
    </row>
    <row r="27" spans="2:5" x14ac:dyDescent="0.25">
      <c r="B27" s="18"/>
      <c r="C27" s="24"/>
      <c r="D27" s="20"/>
      <c r="E27" s="25"/>
    </row>
    <row r="28" spans="2:5" x14ac:dyDescent="0.25">
      <c r="B28" s="18"/>
      <c r="C28" s="24"/>
      <c r="D28" s="20"/>
      <c r="E28" s="25"/>
    </row>
    <row r="29" spans="2:5" x14ac:dyDescent="0.25">
      <c r="B29" s="18"/>
      <c r="C29" s="24"/>
      <c r="D29" s="20"/>
      <c r="E29" s="25"/>
    </row>
    <row r="30" spans="2:5" x14ac:dyDescent="0.25">
      <c r="B30" s="18"/>
      <c r="C30" s="24"/>
      <c r="D30" s="20"/>
      <c r="E30" s="25"/>
    </row>
    <row r="31" spans="2:5" x14ac:dyDescent="0.25">
      <c r="B31" s="18"/>
      <c r="C31" s="23"/>
      <c r="D31" s="20"/>
      <c r="E31" s="21"/>
    </row>
    <row r="32" spans="2:5" x14ac:dyDescent="0.25">
      <c r="B32" s="27"/>
      <c r="C32" s="28" t="s">
        <v>462</v>
      </c>
      <c r="D32" s="29"/>
      <c r="E32" s="30">
        <f>SUM(E14:E17)</f>
        <v>0</v>
      </c>
    </row>
    <row r="33" spans="2:5" ht="14.4" thickBot="1" x14ac:dyDescent="0.3">
      <c r="B33" s="31"/>
      <c r="C33" s="32"/>
      <c r="D33" s="33"/>
      <c r="E33" s="34"/>
    </row>
    <row r="34" spans="2:5" ht="14.4" thickTop="1" x14ac:dyDescent="0.25">
      <c r="B34" s="35"/>
      <c r="C34" s="36"/>
      <c r="D34" s="37"/>
      <c r="E34" s="38"/>
    </row>
    <row r="35" spans="2:5" x14ac:dyDescent="0.25">
      <c r="B35" s="35"/>
      <c r="C35" s="36" t="s">
        <v>50</v>
      </c>
      <c r="D35" s="37"/>
      <c r="E35" s="38"/>
    </row>
    <row r="36" spans="2:5" x14ac:dyDescent="0.25">
      <c r="B36" s="35"/>
      <c r="C36" s="36" t="s">
        <v>51</v>
      </c>
      <c r="D36" s="37" t="s">
        <v>52</v>
      </c>
      <c r="E36" s="38"/>
    </row>
    <row r="37" spans="2:5" x14ac:dyDescent="0.25">
      <c r="B37" s="35"/>
      <c r="C37" s="36"/>
      <c r="D37" s="37"/>
      <c r="E37" s="38"/>
    </row>
    <row r="38" spans="2:5" x14ac:dyDescent="0.25">
      <c r="B38" s="35"/>
      <c r="C38" s="36" t="s">
        <v>53</v>
      </c>
      <c r="D38" s="37"/>
      <c r="E38" s="38"/>
    </row>
    <row r="39" spans="2:5" x14ac:dyDescent="0.25">
      <c r="B39" s="35"/>
      <c r="C39" s="36" t="s">
        <v>51</v>
      </c>
      <c r="D39" s="37" t="s">
        <v>52</v>
      </c>
      <c r="E39" s="38"/>
    </row>
    <row r="40" spans="2:5" x14ac:dyDescent="0.25">
      <c r="B40" s="35"/>
      <c r="C40" s="36"/>
      <c r="D40" s="37"/>
      <c r="E40" s="38"/>
    </row>
    <row r="41" spans="2:5" x14ac:dyDescent="0.25">
      <c r="B41" s="35"/>
      <c r="C41" s="36"/>
      <c r="D41" s="37"/>
      <c r="E41" s="38"/>
    </row>
    <row r="42" spans="2:5" x14ac:dyDescent="0.25">
      <c r="B42" s="35"/>
      <c r="C42" s="36" t="s">
        <v>54</v>
      </c>
      <c r="D42" s="37"/>
      <c r="E42" s="38"/>
    </row>
    <row r="43" spans="2:5" x14ac:dyDescent="0.25">
      <c r="B43" s="35"/>
      <c r="C43" s="36" t="s">
        <v>51</v>
      </c>
      <c r="D43" s="37" t="s">
        <v>52</v>
      </c>
      <c r="E43" s="38"/>
    </row>
    <row r="44" spans="2:5" x14ac:dyDescent="0.25">
      <c r="B44" s="35"/>
      <c r="C44" s="36"/>
      <c r="D44" s="37"/>
      <c r="E44" s="38"/>
    </row>
    <row r="45" spans="2:5" x14ac:dyDescent="0.25">
      <c r="B45" s="35"/>
      <c r="C45" s="36"/>
      <c r="D45" s="37"/>
      <c r="E45" s="38"/>
    </row>
    <row r="46" spans="2:5" x14ac:dyDescent="0.25">
      <c r="B46" s="35"/>
      <c r="C46" s="36" t="s">
        <v>53</v>
      </c>
      <c r="D46" s="37"/>
      <c r="E46" s="38"/>
    </row>
    <row r="47" spans="2:5" x14ac:dyDescent="0.25">
      <c r="B47" s="35"/>
      <c r="C47" s="36" t="s">
        <v>51</v>
      </c>
      <c r="D47" s="37" t="s">
        <v>52</v>
      </c>
      <c r="E47" s="38"/>
    </row>
    <row r="48" spans="2:5" x14ac:dyDescent="0.25">
      <c r="B48" s="35"/>
      <c r="C48" s="36"/>
      <c r="D48" s="37"/>
      <c r="E48" s="38"/>
    </row>
    <row r="49" spans="2:5" x14ac:dyDescent="0.25">
      <c r="B49" s="35"/>
      <c r="C49" s="36"/>
      <c r="D49" s="37"/>
      <c r="E49" s="38"/>
    </row>
    <row r="50" spans="2:5" x14ac:dyDescent="0.25">
      <c r="B50" s="35"/>
      <c r="C50" s="39" t="s">
        <v>55</v>
      </c>
      <c r="D50" s="37"/>
      <c r="E50" s="38"/>
    </row>
    <row r="51" spans="2:5" ht="14.4" thickBot="1" x14ac:dyDescent="0.3">
      <c r="B51" s="40"/>
      <c r="C51" s="41"/>
      <c r="D51" s="41"/>
      <c r="E51" s="42"/>
    </row>
  </sheetData>
  <mergeCells count="3">
    <mergeCell ref="C3:E3"/>
    <mergeCell ref="C1:E1"/>
    <mergeCell ref="C5:E5"/>
  </mergeCells>
  <pageMargins left="0.7" right="0.7" top="0.75" bottom="0.75" header="0.3" footer="0.3"/>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Preliminaries</vt:lpstr>
      <vt:lpstr>HOSPITAL BUILDING-PHASE 1</vt:lpstr>
      <vt:lpstr>GRAND SUMMARY</vt:lpstr>
      <vt:lpstr>'HOSPITAL BUILDING-PHASE 1'!Print_Area</vt:lpstr>
      <vt:lpstr>Preliminaries!Print_Area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Hewlett-Packard Company</cp:lastModifiedBy>
  <cp:lastPrinted>2019-05-12T02:48:28Z</cp:lastPrinted>
  <dcterms:created xsi:type="dcterms:W3CDTF">2018-08-03T05:24:13Z</dcterms:created>
  <dcterms:modified xsi:type="dcterms:W3CDTF">2019-05-23T14:21:45Z</dcterms:modified>
</cp:coreProperties>
</file>