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defaultThemeVersion="124226"/>
  <mc:AlternateContent xmlns:mc="http://schemas.openxmlformats.org/markup-compatibility/2006">
    <mc:Choice Requires="x15">
      <x15ac:absPath xmlns:x15ac="http://schemas.microsoft.com/office/spreadsheetml/2010/11/ac" url="C:\Users\oomar\Desktop\Mataban Market\"/>
    </mc:Choice>
  </mc:AlternateContent>
  <xr:revisionPtr revIDLastSave="0" documentId="13_ncr:1_{4D886C75-2A71-485D-B09B-EA40AF739E68}" xr6:coauthVersionLast="43" xr6:coauthVersionMax="43" xr10:uidLastSave="{00000000-0000-0000-0000-000000000000}"/>
  <bookViews>
    <workbookView xWindow="-110" yWindow="-110" windowWidth="19420" windowHeight="10420" tabRatio="723" activeTab="2" xr2:uid="{00000000-000D-0000-FFFF-FFFF00000000}"/>
  </bookViews>
  <sheets>
    <sheet name="Preliminaries " sheetId="11" r:id="rId1"/>
    <sheet name="Market Hall" sheetId="16" r:id="rId2"/>
    <sheet name="PUBLIC TOILETS" sheetId="17" r:id="rId3"/>
    <sheet name="SUMMARY" sheetId="12" r:id="rId4"/>
  </sheets>
  <externalReferences>
    <externalReference r:id="rId5"/>
  </externalReferences>
  <definedNames>
    <definedName name="Excel_BuiltIn__FilterDatabase_4" localSheetId="1">#REF!</definedName>
    <definedName name="Excel_BuiltIn__FilterDatabase_4" localSheetId="0">#REF!</definedName>
    <definedName name="Excel_BuiltIn__FilterDatabase_4">#REF!</definedName>
    <definedName name="Excel_BuiltIn__FilterDatabase_5" localSheetId="1">#REF!</definedName>
    <definedName name="Excel_BuiltIn__FilterDatabase_5" localSheetId="0">#REF!</definedName>
    <definedName name="Excel_BuiltIn__FilterDatabase_5">#REF!</definedName>
    <definedName name="Excel_BuiltIn_Print_Area_3" localSheetId="1">#REF!</definedName>
    <definedName name="Excel_BuiltIn_Print_Area_3" localSheetId="0">#REF!</definedName>
    <definedName name="Excel_BuiltIn_Print_Area_3">#REF!</definedName>
    <definedName name="Excel_BuiltIn_Print_Area_4" localSheetId="1">#REF!</definedName>
    <definedName name="Excel_BuiltIn_Print_Area_4" localSheetId="0">#REF!</definedName>
    <definedName name="Excel_BuiltIn_Print_Area_4">#REF!</definedName>
    <definedName name="Excel_BuiltIn_Print_Area_5" localSheetId="1">#REF!</definedName>
    <definedName name="Excel_BuiltIn_Print_Area_5" localSheetId="0">#REF!</definedName>
    <definedName name="Excel_BuiltIn_Print_Area_5">#REF!</definedName>
    <definedName name="Excel_BuiltIn_Print_Titles_4" localSheetId="1">#REF!</definedName>
    <definedName name="Excel_BuiltIn_Print_Titles_4" localSheetId="0">#REF!</definedName>
    <definedName name="Excel_BuiltIn_Print_Titles_4">#REF!</definedName>
    <definedName name="Excel_BuiltIn_Print_Titles_5" localSheetId="1">#REF!</definedName>
    <definedName name="Excel_BuiltIn_Print_Titles_5" localSheetId="0">#REF!</definedName>
    <definedName name="Excel_BuiltIn_Print_Titles_5">#REF!</definedName>
    <definedName name="GGG" localSheetId="1">#REF!</definedName>
    <definedName name="GGG">#REF!</definedName>
    <definedName name="kk" localSheetId="1">#REF!</definedName>
    <definedName name="kk">#REF!</definedName>
    <definedName name="_xlnm.Print_Area" localSheetId="0">'Preliminaries '!$A$1:$K$774</definedName>
    <definedName name="_xlnm.Print_Area" localSheetId="3">SUMMARY!$A$1:$D$61</definedName>
    <definedName name="_xlnm.Print_Titles" localSheetId="0">'Preliminaries '!$148:$148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3" i="16" l="1"/>
  <c r="F188" i="16" s="1"/>
  <c r="G171" i="16"/>
  <c r="G127" i="16"/>
  <c r="G128" i="16"/>
  <c r="E128" i="16"/>
  <c r="E142" i="16" s="1"/>
  <c r="G142" i="16" s="1"/>
  <c r="G20" i="17"/>
  <c r="G23" i="17"/>
  <c r="D18" i="12" s="1"/>
  <c r="E27" i="16"/>
  <c r="G27" i="16" s="1"/>
  <c r="E29" i="16"/>
  <c r="E31" i="16" s="1"/>
  <c r="G31" i="16" s="1"/>
  <c r="G29" i="16"/>
  <c r="E33" i="16"/>
  <c r="G33" i="16"/>
  <c r="E35" i="16"/>
  <c r="G35" i="16" s="1"/>
  <c r="E38" i="16"/>
  <c r="E55" i="16" s="1"/>
  <c r="G38" i="16"/>
  <c r="E43" i="16"/>
  <c r="G43" i="16"/>
  <c r="E47" i="16"/>
  <c r="G47" i="16" s="1"/>
  <c r="G48" i="16"/>
  <c r="E49" i="16"/>
  <c r="G49" i="16"/>
  <c r="G50" i="16"/>
  <c r="E51" i="16"/>
  <c r="G51" i="16"/>
  <c r="E53" i="16"/>
  <c r="G53" i="16" s="1"/>
  <c r="G54" i="16"/>
  <c r="G60" i="16"/>
  <c r="G62" i="16"/>
  <c r="E67" i="16"/>
  <c r="G67" i="16"/>
  <c r="E68" i="16"/>
  <c r="G68" i="16"/>
  <c r="E77" i="16"/>
  <c r="G77" i="16" s="1"/>
  <c r="G78" i="16"/>
  <c r="E107" i="16"/>
  <c r="G107" i="16" s="1"/>
  <c r="E160" i="16"/>
  <c r="G160" i="16" s="1"/>
  <c r="G166" i="16" s="1"/>
  <c r="F187" i="16" s="1"/>
  <c r="E148" i="16"/>
  <c r="E121" i="16"/>
  <c r="E125" i="16" s="1"/>
  <c r="G125" i="16" s="1"/>
  <c r="E134" i="16"/>
  <c r="E138" i="16" s="1"/>
  <c r="G138" i="16" s="1"/>
  <c r="E109" i="16"/>
  <c r="E100" i="16"/>
  <c r="E98" i="16"/>
  <c r="G98" i="16" s="1"/>
  <c r="E86" i="16"/>
  <c r="E84" i="16"/>
  <c r="G22" i="16"/>
  <c r="G23" i="16"/>
  <c r="G24" i="16"/>
  <c r="F183" i="16" s="1"/>
  <c r="G84" i="16"/>
  <c r="G113" i="16" s="1"/>
  <c r="F185" i="16" s="1"/>
  <c r="G86" i="16"/>
  <c r="G94" i="16"/>
  <c r="G92" i="16"/>
  <c r="G100" i="16"/>
  <c r="G109" i="16"/>
  <c r="G121" i="16"/>
  <c r="G134" i="16"/>
  <c r="E126" i="16"/>
  <c r="G126" i="16" s="1"/>
  <c r="G148" i="16"/>
  <c r="E162" i="16"/>
  <c r="G162" i="16" s="1"/>
  <c r="G164" i="16"/>
  <c r="G165" i="16"/>
  <c r="G168" i="16"/>
  <c r="K415" i="11"/>
  <c r="K747" i="11" s="1"/>
  <c r="D13" i="12" s="1"/>
  <c r="G170" i="16"/>
  <c r="B3" i="12"/>
  <c r="G80" i="16" l="1"/>
  <c r="F184" i="16" s="1"/>
  <c r="G191" i="16" s="1"/>
  <c r="D16" i="12" s="1"/>
  <c r="D22" i="12" s="1"/>
  <c r="E73" i="16"/>
  <c r="G73" i="16" s="1"/>
  <c r="G55" i="16"/>
  <c r="G152" i="16"/>
  <c r="F186" i="16" s="1"/>
  <c r="E140" i="16"/>
  <c r="G140" i="16" s="1"/>
</calcChain>
</file>

<file path=xl/sharedStrings.xml><?xml version="1.0" encoding="utf-8"?>
<sst xmlns="http://schemas.openxmlformats.org/spreadsheetml/2006/main" count="691" uniqueCount="525">
  <si>
    <t>NOTICE TO ALL BIDDERS - COMPLETE PROJECT PRICE:</t>
  </si>
  <si>
    <t>1. All bidders MUST examine the complete project documents. These documents include the Drawings, BOQ, Schedules and Specifications. Any discrepancies between these documents are to be brought to the immediate attention of the Engineer.</t>
  </si>
  <si>
    <t>2. Quotation given by the contractor on this BOQ are to cover any and all additional materials, labor or associated costs to complete the works as documented on the complete project documents.</t>
  </si>
  <si>
    <t>3. Eventual claims for extra works are covered by project general documentation of contract.</t>
  </si>
  <si>
    <t>DETAILS OF COMPONENT</t>
  </si>
  <si>
    <t xml:space="preserve">Currency:          </t>
  </si>
  <si>
    <t>US Dollars</t>
  </si>
  <si>
    <t>Project No:</t>
  </si>
  <si>
    <t xml:space="preserve">Project Title:     </t>
  </si>
  <si>
    <t xml:space="preserve">Location:           </t>
  </si>
  <si>
    <t xml:space="preserve">Tender No:        </t>
  </si>
  <si>
    <t xml:space="preserve">Tender Title:     </t>
  </si>
  <si>
    <t xml:space="preserve">Original Issue:   </t>
  </si>
  <si>
    <t xml:space="preserve">  Description of Work/Items</t>
  </si>
  <si>
    <t>Project Schedules Ref.</t>
  </si>
  <si>
    <t xml:space="preserve"> Unit</t>
  </si>
  <si>
    <t xml:space="preserve"> General</t>
  </si>
  <si>
    <t>Preliminaries</t>
  </si>
  <si>
    <t>A</t>
  </si>
  <si>
    <t>lumpsum</t>
  </si>
  <si>
    <t>B</t>
  </si>
  <si>
    <t>Post construction works and clean up.</t>
  </si>
  <si>
    <t>C</t>
  </si>
  <si>
    <t>Earthwork schedules</t>
  </si>
  <si>
    <t>D</t>
  </si>
  <si>
    <t>CM</t>
  </si>
  <si>
    <t>F</t>
  </si>
  <si>
    <t>G</t>
  </si>
  <si>
    <t>Concrete</t>
  </si>
  <si>
    <t>I</t>
  </si>
  <si>
    <t>SM</t>
  </si>
  <si>
    <t>K</t>
  </si>
  <si>
    <t>M</t>
  </si>
  <si>
    <t>Ground beam</t>
  </si>
  <si>
    <t>O</t>
  </si>
  <si>
    <t>Reinforcements</t>
  </si>
  <si>
    <t>High tensile, square twisted bar reinforcement to BS 4461; : including bends, hooks, tying wire, distance blocks and spacers</t>
  </si>
  <si>
    <t>8mm Bars</t>
  </si>
  <si>
    <t>LM</t>
  </si>
  <si>
    <t>Sawn formwork to:</t>
  </si>
  <si>
    <t>T</t>
  </si>
  <si>
    <t>Sides of the columns</t>
  </si>
  <si>
    <t>W</t>
  </si>
  <si>
    <t>X</t>
  </si>
  <si>
    <t>BRC</t>
  </si>
  <si>
    <t>Z</t>
  </si>
  <si>
    <t>A142 BRC</t>
  </si>
  <si>
    <t>Substructures walling</t>
  </si>
  <si>
    <t>SUBTOTAL FOR SUBSTRUCTURES</t>
  </si>
  <si>
    <t>SUPERSTRUCTURE - CONCRETE AND WALLING</t>
  </si>
  <si>
    <t>B1</t>
  </si>
  <si>
    <t>C1</t>
  </si>
  <si>
    <t>Superstructures columns</t>
  </si>
  <si>
    <t>D1</t>
  </si>
  <si>
    <t>E1</t>
  </si>
  <si>
    <t>F1</t>
  </si>
  <si>
    <t>H1</t>
  </si>
  <si>
    <t>SUPERSTRUCTURE - WALLING</t>
  </si>
  <si>
    <t xml:space="preserve"> </t>
  </si>
  <si>
    <t>Hollow concrete block walls:bedded,  jointed and pointed in cement sand (1:3) mortar: flush vertical and horizontal joints :in</t>
  </si>
  <si>
    <t>200 mm Thick walls</t>
  </si>
  <si>
    <t>K1</t>
  </si>
  <si>
    <t>Ditto but vent blocks</t>
  </si>
  <si>
    <t>SUB TOTAL FOR WALLING AND SUPERSTRUCTURE CONCRETE</t>
  </si>
  <si>
    <t>FINISHES</t>
  </si>
  <si>
    <t>Interior wall finishes</t>
  </si>
  <si>
    <t>L1</t>
  </si>
  <si>
    <t xml:space="preserve">Walls: internally </t>
  </si>
  <si>
    <t xml:space="preserve">Prepare &amp; apply three coats of silk vinyl emulsion paint  on plastered hollow block concrete surfaces: to </t>
  </si>
  <si>
    <t>M1</t>
  </si>
  <si>
    <t>Walls: internally</t>
  </si>
  <si>
    <t>External Wall finishes</t>
  </si>
  <si>
    <t>Cement and sand (1:4) render: on hollow block: steel trowel finished: to</t>
  </si>
  <si>
    <t>N1</t>
  </si>
  <si>
    <t xml:space="preserve">15mm thick:concrete: externally </t>
  </si>
  <si>
    <t xml:space="preserve">Prepare surfaces and apply undercoat and two finishing coats first grade emulsion paint  on hollow concrete wall surfaces: to </t>
  </si>
  <si>
    <t>P1</t>
  </si>
  <si>
    <t>Floor finishes</t>
  </si>
  <si>
    <t xml:space="preserve">Cement and sand (1:4) screed: to hacked floors: in </t>
  </si>
  <si>
    <t>SUBTOTAL FOR FINISHES</t>
  </si>
  <si>
    <t>NO</t>
  </si>
  <si>
    <t>C2</t>
  </si>
  <si>
    <t>ROOFING</t>
  </si>
  <si>
    <t>Roofing trusses- light timber work</t>
  </si>
  <si>
    <t>Sawn cypress:  first grade: clean:  pre-treated with wood preservative to engineers approval: including jointing and connections as necessary</t>
  </si>
  <si>
    <t>Amount</t>
  </si>
  <si>
    <t>SUB TOTAL FOR GENERAL</t>
  </si>
  <si>
    <t>Subtotal for General</t>
  </si>
  <si>
    <t>Subtotal for Sub structure</t>
  </si>
  <si>
    <t>Subtotal for Walling and  Super Structure Concrete</t>
  </si>
  <si>
    <t>Subtotal for Finishes</t>
  </si>
  <si>
    <t>Subtotal for Roofing</t>
  </si>
  <si>
    <t>Item</t>
  </si>
  <si>
    <t>SUB STRUCTURES</t>
  </si>
  <si>
    <t>GRAND SUMMARY</t>
  </si>
  <si>
    <t>Rate</t>
  </si>
  <si>
    <t>E</t>
  </si>
  <si>
    <t>Clear site of works of grass, shrubs, bush and small trees, big trees, grub up all roots, fill with selected soil and burn debris, cart away to dumping site</t>
  </si>
  <si>
    <t>Excavate foundation trench commencing at stripped level and not exceeding 1.0m deep.</t>
  </si>
  <si>
    <t>Return fill in and ram selected excavated material around foundations.</t>
  </si>
  <si>
    <t>Remove surplus excavated material from site.</t>
  </si>
  <si>
    <t>100mm thck floor bed</t>
  </si>
  <si>
    <t>KG</t>
  </si>
  <si>
    <t>400mm thick stone foundation of 1:3 mortar cement, the rate should include supply and constructed work</t>
  </si>
  <si>
    <t>External and Internal Walls</t>
  </si>
  <si>
    <t>Lumsup</t>
  </si>
  <si>
    <t>Supply and fix the following treated softwood including fabrication and  hoisting in position</t>
  </si>
  <si>
    <t xml:space="preserve">200x25mm fascia board </t>
  </si>
  <si>
    <t>Roof sheets as  IT4 profile gauge 28 pre-painted galvanised  roofing sheets laid with 95 mm side and 200 mm  end laps hook bolts, PVC washer and tropicalized slip cup</t>
  </si>
  <si>
    <t>Electrical works</t>
  </si>
  <si>
    <t>Provide a Provisional Sum of US$.  for Electrical Installations  to be expended as directed by the Architect and measured and valued on completion</t>
  </si>
  <si>
    <t>SUBTOTAL  PLUMPING WORKS AND ELECTRICAL</t>
  </si>
  <si>
    <t>Selected hardcore</t>
  </si>
  <si>
    <t>300mm Selected hardcore bed, spread, levelled, well rammed and consolidated and blinded with 50mm thick murram, quarry dust or sand  to receive damp proof membrane (measured separately).</t>
  </si>
  <si>
    <t>Approved insecticide treatment.</t>
  </si>
  <si>
    <t>1000 Gauge polythene sheeting as damp proof membrane laid on blinded hardcore (measured separately) with welted laps (measured net - no allowance made for laps).</t>
  </si>
  <si>
    <t>Plaster: 12mm first coat of cement/lime/sand (1:2:9): 3mm second coat of cement/lime/sand (1:1:6): steel trowelled: on masonry or concrete: to</t>
  </si>
  <si>
    <t>40mm thick finished to receive ceramic tiles floor finish</t>
  </si>
  <si>
    <t xml:space="preserve">Subtotal for Plumbing works and Electrical </t>
  </si>
  <si>
    <t>J</t>
  </si>
  <si>
    <t>L</t>
  </si>
  <si>
    <t>P</t>
  </si>
  <si>
    <t>Q</t>
  </si>
  <si>
    <t>U</t>
  </si>
  <si>
    <t>V</t>
  </si>
  <si>
    <t>X1</t>
  </si>
  <si>
    <t>Y1</t>
  </si>
  <si>
    <t>Z1</t>
  </si>
  <si>
    <t>Qty</t>
  </si>
  <si>
    <t>50mm Thick blinding below the stone foundation</t>
  </si>
  <si>
    <t xml:space="preserve">construction concrete steps including all necessary finishing  </t>
  </si>
  <si>
    <t>Ditto to Ventilation blocks</t>
  </si>
  <si>
    <t>external hollow blocks and plinth level</t>
  </si>
  <si>
    <t>Ditto to external sides of ventilation blocks</t>
  </si>
  <si>
    <t>100x50mm for  rafters, ridge and tie beam, 75x50mm for ties, struts and purlins. The cost including supply and fixing.</t>
  </si>
  <si>
    <t>SUBTOTAL FOR ROOF WORKS</t>
  </si>
  <si>
    <t>SPECIAL NOTES</t>
  </si>
  <si>
    <t>The Contractor is required to check the numbers of the pages and should any be found to be missing or</t>
  </si>
  <si>
    <t>in duplicate or the figures or writing indistinct, they must inform the Quantity Surveyors at once and have</t>
  </si>
  <si>
    <t xml:space="preserve">the same rectified.  Should the Contractor be in doubt about the precise meaning of any item, word or </t>
  </si>
  <si>
    <t>figure, for any reason whatsoever, or observe any apparent omission of words or figures they must inform</t>
  </si>
  <si>
    <t>the Quantity Surveyor in order that the correct meaning may be decided upon before the date for the</t>
  </si>
  <si>
    <t>submission of the Tender.</t>
  </si>
  <si>
    <t>No liability whatever will be admitted nor claim allowed in respect of errors in the Contractor's Tender</t>
  </si>
  <si>
    <t xml:space="preserve">due to mistakes in the Bills of Quantities which should have been rectified in the manner described </t>
  </si>
  <si>
    <t>above.</t>
  </si>
  <si>
    <t xml:space="preserve">Any doubt or obscurity as to the meaning or intention of any part of the tender documents, or any </t>
  </si>
  <si>
    <t xml:space="preserve">question arising, shall be taken up in writing, before submission of the tender so that the same can  </t>
  </si>
  <si>
    <t>be clarified.</t>
  </si>
  <si>
    <t xml:space="preserve">The Contractor shall not alter or otherwise qualify the text of these Bills of Quantities. Any alteration </t>
  </si>
  <si>
    <t xml:space="preserve">or qualification made without authority will be ignored and the text of the Bills of Quantities as  </t>
  </si>
  <si>
    <t>printed will be adhered to.</t>
  </si>
  <si>
    <t xml:space="preserve">The Contractor shall be deemed to have made allowance in their prices generally to cover items of  </t>
  </si>
  <si>
    <t xml:space="preserve">Preliminaries or additions to Prime Cost Sums or other items, if these have not been priced against the  </t>
  </si>
  <si>
    <t>respective items.</t>
  </si>
  <si>
    <t xml:space="preserve">All items of measured work shall be priced in detail and tenders containing lump sums to cover trades or </t>
  </si>
  <si>
    <t>groups of work must be broken down to show prices for each item before they will be accepted.</t>
  </si>
  <si>
    <t>Lump sums to cover items of Preliminaries shall likewise be broken down if so required.</t>
  </si>
  <si>
    <t>In no case will any expenses incurred by Contractors in preparation of this Tender be reimbursed.</t>
  </si>
  <si>
    <t xml:space="preserve">The copyright of these Bills of Quantities is vested in the Quantity Surveyors and no part thereof may </t>
  </si>
  <si>
    <t>be reproduced without their express permission given in writing.</t>
  </si>
  <si>
    <t xml:space="preserve">The Contractor is solely responsible for the accurate ordering of materials in accordance with the </t>
  </si>
  <si>
    <t>Drawings and Architect's instructions and no claims for any loss or expense will be entertained for</t>
  </si>
  <si>
    <t>orders for materials based upon the Bills of Quantities.</t>
  </si>
  <si>
    <t xml:space="preserve">The Bills of Quantities must be priced in US DOllar currency, i.e. Dollars and Cents.   </t>
  </si>
  <si>
    <t>The tender documents must be priced in ink.</t>
  </si>
  <si>
    <t>INDEX</t>
  </si>
  <si>
    <t>SECTION NO. 1</t>
  </si>
  <si>
    <t>PRELIMINARIES AND GENERAL DESCRIPTIONS</t>
  </si>
  <si>
    <t>SECTION NO. 2</t>
  </si>
  <si>
    <t>ITEM</t>
  </si>
  <si>
    <t>DESCRIPTION</t>
  </si>
  <si>
    <t>AMOUNT (US$)</t>
  </si>
  <si>
    <t xml:space="preserve"> SECTION NO. 1</t>
  </si>
  <si>
    <t>PRELIMINARIES</t>
  </si>
  <si>
    <t>PRELIMINARY PARTICULARS</t>
  </si>
  <si>
    <t>PARTIES</t>
  </si>
  <si>
    <t>The "Employer" is</t>
  </si>
  <si>
    <t>INTERNATIONAL ORGANIZATION FOR MIGRATION</t>
  </si>
  <si>
    <t xml:space="preserve">For the purpose of the works which are under the control of the consultants above, the </t>
  </si>
  <si>
    <t xml:space="preserve">respective consultants shall be deemed to be invested with the duties and be representatives </t>
  </si>
  <si>
    <t xml:space="preserve">of the Architect. </t>
  </si>
  <si>
    <t>SITE</t>
  </si>
  <si>
    <t>The site of the works shall be used solely for the purpose of executing and completing the</t>
  </si>
  <si>
    <t xml:space="preserve"> Contract to the satisfaction of the Architect.</t>
  </si>
  <si>
    <t xml:space="preserve">The Contractor shall obtain the Architect's approval for the siting of all temporary storage </t>
  </si>
  <si>
    <t>areas for materials.</t>
  </si>
  <si>
    <t xml:space="preserve">The Contractors shall visit the site to acquaint themselves with its nature and position, the </t>
  </si>
  <si>
    <t xml:space="preserve">nature of the ground, sub- strata and other local conditions, position of power and water </t>
  </si>
  <si>
    <t xml:space="preserve">supplies, access roads or any other limitations, and no claims for extras will be considered </t>
  </si>
  <si>
    <t>on account of lack of knowledge in this respect.</t>
  </si>
  <si>
    <t xml:space="preserve">The Contractor's attention is drawn to the fact that they shall confine themselves to the area </t>
  </si>
  <si>
    <t>necessary for executing the works as instructed by the Architect.</t>
  </si>
  <si>
    <t xml:space="preserve">The contractor must obtain the Architect's approval and directions regarding the use of any </t>
  </si>
  <si>
    <t xml:space="preserve">materials found on the Site. Any such material utilized in the execution of the Contract shall be </t>
  </si>
  <si>
    <t xml:space="preserve">measured and value assessed by the Quantity Surveyor and the amount credited to the </t>
  </si>
  <si>
    <t xml:space="preserve">Employer.   </t>
  </si>
  <si>
    <t xml:space="preserve"> GENERAL MATTERS</t>
  </si>
  <si>
    <t>SUFFICIENCY OF TENDER</t>
  </si>
  <si>
    <t xml:space="preserve">The Contractor shall be deemed to have satisfied themselves before tendering as to the </t>
  </si>
  <si>
    <t xml:space="preserve">correctness and sufficiency of their Tender for the Works and of the rates and prices stated </t>
  </si>
  <si>
    <t xml:space="preserve">in the priced Bills of Quantities, which rates and prices shall cover all their obligations under the </t>
  </si>
  <si>
    <t>Contract and all matters and things necessary for the proper completion and maintenance of</t>
  </si>
  <si>
    <t xml:space="preserve"> the Works.</t>
  </si>
  <si>
    <t>STAMP CHARGES</t>
  </si>
  <si>
    <t xml:space="preserve">The Contractor shall allow for the payment of all Stamp Charges in connection with the Surety </t>
  </si>
  <si>
    <t>Bond and Contract Agreement.</t>
  </si>
  <si>
    <t>DEFINITIONS AND ABBREVIATIONS</t>
  </si>
  <si>
    <t>Terms used in these Bills of Quantities shall be interpreted as follows:</t>
  </si>
  <si>
    <t>"Approved"</t>
  </si>
  <si>
    <t>shall mean approved by the Architect.</t>
  </si>
  <si>
    <t xml:space="preserve">     </t>
  </si>
  <si>
    <t>"as directed"</t>
  </si>
  <si>
    <t xml:space="preserve">shall mean as directed by the Architect or any other consultant in the contract. </t>
  </si>
  <si>
    <t>"BS"</t>
  </si>
  <si>
    <t>Shall mean the current British Standard Specification published by the British</t>
  </si>
  <si>
    <t>Standards Institution, 2 Park Street, London W.1, England.</t>
  </si>
  <si>
    <t>"CM"</t>
  </si>
  <si>
    <t>shall mean Cubic Meters.</t>
  </si>
  <si>
    <t>"SM"</t>
  </si>
  <si>
    <t>shall mean Square Meters.</t>
  </si>
  <si>
    <t xml:space="preserve">"LM"        </t>
  </si>
  <si>
    <t>shall mean Linear Meters.</t>
  </si>
  <si>
    <t>"mm"</t>
  </si>
  <si>
    <t>shall mean Millimeters.</t>
  </si>
  <si>
    <t>"Kg"</t>
  </si>
  <si>
    <t>shall mean Kilograms.</t>
  </si>
  <si>
    <t>"No."</t>
  </si>
  <si>
    <t>shall mean Number.</t>
  </si>
  <si>
    <t>"m.s"</t>
  </si>
  <si>
    <t>shall mean Measured separately.</t>
  </si>
  <si>
    <t>"Ditto "</t>
  </si>
  <si>
    <t>shall mean as described before or as above described.</t>
  </si>
  <si>
    <t>PROGRESS SCHEDULE</t>
  </si>
  <si>
    <t xml:space="preserve">The Contractor shall, upon receiving instructions to proceed with the work, draw up a Time </t>
  </si>
  <si>
    <t xml:space="preserve">and Progress Schedule setting out the order in which the Works are to be carried out with the </t>
  </si>
  <si>
    <t xml:space="preserve">appropriate dates thereof. This Time and Progress Schedule is to be agreed with the Architect </t>
  </si>
  <si>
    <t xml:space="preserve">and no deviation from the order set out in this Schedule will be permitted without the written </t>
  </si>
  <si>
    <t xml:space="preserve">consent of the Architect. The Main Contractor will be responsible for arranging the above </t>
  </si>
  <si>
    <t xml:space="preserve">programme with all Sub-Contractors including the Nominated Sub-Contractors and Nominated </t>
  </si>
  <si>
    <t xml:space="preserve">Suppliers. </t>
  </si>
  <si>
    <t>FIGURED DIMENSIONS</t>
  </si>
  <si>
    <t xml:space="preserve">Figured dimensions are to be followed in preference to dimensions scaled from the Drawings; </t>
  </si>
  <si>
    <t xml:space="preserve">but whenever possible dimensions are to be taken on the Site or from the Buildings. Before </t>
  </si>
  <si>
    <t xml:space="preserve">any work is commenced by Sub-Contractors or Specialist Firms, dimensions must be checked </t>
  </si>
  <si>
    <t xml:space="preserve">on the Site and/or buildings and agreed with the Contractor, irrespective of the comparable </t>
  </si>
  <si>
    <t xml:space="preserve">dimensions shown on the Drawings. The Contractor shall be responsible for the accuracy of </t>
  </si>
  <si>
    <t>such dimensions.</t>
  </si>
  <si>
    <t>Carried To Collection</t>
  </si>
  <si>
    <t>US$</t>
  </si>
  <si>
    <t>PROVISIONAL WORK</t>
  </si>
  <si>
    <t>All "provisional" and other work liable to adjustment under this Contract shall be left uncovered</t>
  </si>
  <si>
    <t xml:space="preserve">for a reasonable time to allow all measurements needed for such adjustment to be taken by </t>
  </si>
  <si>
    <t xml:space="preserve">the Quantity Surveyor. Immediately the work is ready for measurement, the Contractor shall </t>
  </si>
  <si>
    <t>give notice to the Quantity Surveyor.</t>
  </si>
  <si>
    <t xml:space="preserve">If the Contractor makes default in these respects he shall, if the Architect so directs, uncover </t>
  </si>
  <si>
    <t>the work at his own expense to enable the measurements to be taken.</t>
  </si>
  <si>
    <t>EXISTING SERVICES</t>
  </si>
  <si>
    <t xml:space="preserve">Prior to commencement of any work the Contractor is to ascertain from the relevant </t>
  </si>
  <si>
    <t xml:space="preserve">Authorities the exact position, depth and level of all existing electric cables, water pipes or </t>
  </si>
  <si>
    <t xml:space="preserve">other services in the area and they shall make whatever provisions may be required by the </t>
  </si>
  <si>
    <t xml:space="preserve">Authorities concerned for the support and protection of such services. Any damage or </t>
  </si>
  <si>
    <t xml:space="preserve">disturbance caused to any services shall be reported immediately to the Architect and the </t>
  </si>
  <si>
    <t>relevant Authority and shall be made good to their satisfaction at the Contractor's expense.</t>
  </si>
  <si>
    <t>TRANSPORT TO AND FROM THE SITE</t>
  </si>
  <si>
    <t xml:space="preserve">The Contractor shall include in their prices for the transport of materials, workmen, etc., to and </t>
  </si>
  <si>
    <t xml:space="preserve">from the Site of the proposed Works, at such hours and by such routes as are permitted by </t>
  </si>
  <si>
    <t>the Authorities.</t>
  </si>
  <si>
    <t>OVERTIME</t>
  </si>
  <si>
    <t xml:space="preserve">The Contractor shall allow in their tender for any extra costs for overtime working they </t>
  </si>
  <si>
    <t>consider will be necessary in order to complete the works by the contract Date of Completion.</t>
  </si>
  <si>
    <t xml:space="preserve">If during the course of the Contract overtime is worked for a specific purpose in accordance </t>
  </si>
  <si>
    <t xml:space="preserve">with a written instruction issued by the Architect,  the Contractor will be reimbursed in respect </t>
  </si>
  <si>
    <t xml:space="preserve">of such overtime to the extent only of the additional net cost of unproductive time payable </t>
  </si>
  <si>
    <t>over and above the basic hourly rates as laid down by the Regulations of Wages and</t>
  </si>
  <si>
    <t xml:space="preserve">Conditions of Employment Act, Building and Construction Industry Wages council and </t>
  </si>
  <si>
    <t>excluding any bonuses, profits and overheads.</t>
  </si>
  <si>
    <t>PUBLIC AND PRIVATE ROADS, PAVEMENTS, ETC.</t>
  </si>
  <si>
    <t xml:space="preserve">The Contractor will be required to make good, at their own expense, any damage they may </t>
  </si>
  <si>
    <t xml:space="preserve">cause to the present road surfaces and pavements within or beyond the boundary of the Site, </t>
  </si>
  <si>
    <t xml:space="preserve">during the period of the Works.  In particular, all existing trees, shrubs, plants, etc., which may </t>
  </si>
  <si>
    <t xml:space="preserve">be destroyed or damaged during the progress of the Works are to be made good by the </t>
  </si>
  <si>
    <t>Contractor to the approval of the Architect.</t>
  </si>
  <si>
    <t>POLICE REGULATIONS</t>
  </si>
  <si>
    <t xml:space="preserve">The Contractor is to allow for complying with all instructions and regulations of the </t>
  </si>
  <si>
    <t>Police Authorities.</t>
  </si>
  <si>
    <t>CONTRACTORS' SUPERINTENDENCE</t>
  </si>
  <si>
    <t xml:space="preserve">The Contractor shall constantly keep on the Works a literate English-speaking Agent or </t>
  </si>
  <si>
    <t xml:space="preserve">Representative, competent and experienced in the kind of work involved, who shall give </t>
  </si>
  <si>
    <t xml:space="preserve">his whole time to the superintendence of the Works.  Such Agent or Representative shall </t>
  </si>
  <si>
    <t xml:space="preserve">receive on behalf of the Contractor, directions and instructions from the Architect and such </t>
  </si>
  <si>
    <t xml:space="preserve">directions and instructions shall be deemed given to the Contractor in accordance with the </t>
  </si>
  <si>
    <t xml:space="preserve">Conditions of Contract. The Agent shall not be replaced without the specific approval of the </t>
  </si>
  <si>
    <t>Architect.</t>
  </si>
  <si>
    <t xml:space="preserve">It is to be a specific condition of this Contract that the successful Tenderer shall provide </t>
  </si>
  <si>
    <t xml:space="preserve">on site throughout the period from the completion of the substructure to the Date for </t>
  </si>
  <si>
    <t xml:space="preserve">Practical Completion a suitably qualified, experienced and competent person to ensure </t>
  </si>
  <si>
    <t xml:space="preserve">that the works are carried out to the standard required by the specification and detailed </t>
  </si>
  <si>
    <t xml:space="preserve">on the Drawings; and shall ensure that upon any termination of employment a suitable </t>
  </si>
  <si>
    <t>replacement is found.</t>
  </si>
  <si>
    <t xml:space="preserve">Before the Tenderer's offer is accepted the Architect will personally interview the Contractor's </t>
  </si>
  <si>
    <t>proposed Representative.  A curriculum vitae of past experience and qualifications must be</t>
  </si>
  <si>
    <t xml:space="preserve"> provided for the Architect's scrutiny.</t>
  </si>
  <si>
    <t>The Architect's decision will be final regarding the suitability of the proposed Representative.</t>
  </si>
  <si>
    <t>WATER</t>
  </si>
  <si>
    <t xml:space="preserve">All water shall be fresh, clean and pure, free from earthy vegetable or organic matter, acid or </t>
  </si>
  <si>
    <t>alkaline substance in solution or suspension.</t>
  </si>
  <si>
    <t xml:space="preserve">The Contractor shall provide at their own risk and cost all water for use in connection with the </t>
  </si>
  <si>
    <t xml:space="preserve">Works (including the work of Sub-Contractors). The Contractor shall provide at their own </t>
  </si>
  <si>
    <t xml:space="preserve">expense all temporary distribution pipes, storage tanks, meters, etc., and they shall clear </t>
  </si>
  <si>
    <t>away same upon completion of the Works.</t>
  </si>
  <si>
    <t>LIGHTING AND POWER</t>
  </si>
  <si>
    <t xml:space="preserve">The Contractor shall provide at their own risk and cost all artificial lighting and power for use </t>
  </si>
  <si>
    <t xml:space="preserve">on the Works, including all Sub-Contractors' and Specialists' requirements and including all </t>
  </si>
  <si>
    <t>temporary connections, wiring, fittings, etc., and clearing away on completion. The Contractor</t>
  </si>
  <si>
    <t xml:space="preserve"> shall pay all fees and obtain all permits in connection therewith.</t>
  </si>
  <si>
    <t>SAFETY</t>
  </si>
  <si>
    <t xml:space="preserve">In particular there shall  be proper provision of planked footways and guard-rails to scaffolding, </t>
  </si>
  <si>
    <t xml:space="preserve">etc.; protection against falling materials and tools and the Site shall be kept tidy and clear of </t>
  </si>
  <si>
    <t>dangerous rubbish.</t>
  </si>
  <si>
    <t>The Architect shall be empowered to suspend work on the Site should he consider these</t>
  </si>
  <si>
    <t>conditions are not being observed, and no claim arising from such a suspension will be allowed.</t>
  </si>
  <si>
    <t>PROTECTIVE CLOTHING</t>
  </si>
  <si>
    <t xml:space="preserve">The Contractor shall provide all protective or any other special  clothing or equipment for their </t>
  </si>
  <si>
    <t xml:space="preserve">employees that may be necessary. </t>
  </si>
  <si>
    <t xml:space="preserve">These shall include, inter-alia, safety helmets, gloves, goggles, earmuffs, gumboots, steel </t>
  </si>
  <si>
    <t>toed boots, overalls, etc according to the type of work. The Contractor shall ensure</t>
  </si>
  <si>
    <t>that all safety and protective gear are worn by all staff on site at all times</t>
  </si>
  <si>
    <t xml:space="preserve">   </t>
  </si>
  <si>
    <t>MATERIALS AND WORKMANSHIP</t>
  </si>
  <si>
    <t>GENERALLY</t>
  </si>
  <si>
    <t xml:space="preserve">All materials shall be new unless otherwise directed or permitted by the Architect and in all </t>
  </si>
  <si>
    <t xml:space="preserve">cases where the quality of goods or materials is not described or otherwise specified, is to be </t>
  </si>
  <si>
    <t xml:space="preserve">the best quality obtainable in the ordinary meaning of the word "best" and not merely a trade </t>
  </si>
  <si>
    <t>signification of that word.</t>
  </si>
  <si>
    <t xml:space="preserve">All materials and workmanship shall, unless otherwise specified or described, conform to the </t>
  </si>
  <si>
    <t xml:space="preserve">appropriate Kenya Bureau of Standards or British Standards Institution Specification current </t>
  </si>
  <si>
    <t>at the date of tender.</t>
  </si>
  <si>
    <t xml:space="preserve">The Contractor shall order all materials to be obtained from overseas immediately after the </t>
  </si>
  <si>
    <t xml:space="preserve">Contract is signed and shall also order materials to be obtained from local sources as early as </t>
  </si>
  <si>
    <t>necessary to ensure that such materials are on Site when required for use in the Works.</t>
  </si>
  <si>
    <t xml:space="preserve">The Contractor shall be responsible for and shall replace or make good at their own expense </t>
  </si>
  <si>
    <t>any materials lost or damaged.</t>
  </si>
  <si>
    <t xml:space="preserve">The Works throughout shall be executed by skilled workmen well versed in their respective </t>
  </si>
  <si>
    <t>trades.</t>
  </si>
  <si>
    <t>REJECTED WORKMANSHIP OR MATERIALS</t>
  </si>
  <si>
    <t xml:space="preserve">Any workmanship or materials not complying with the specific requirements or approved </t>
  </si>
  <si>
    <t xml:space="preserve">samples or which have been damaged, contaminated or have deteriorated, must immediately </t>
  </si>
  <si>
    <t>be removed from the Site and replaced at the Contractor's expense, as required.</t>
  </si>
  <si>
    <t>PROPRIETARY MATERIALS</t>
  </si>
  <si>
    <t xml:space="preserve">Where proprietary materials are specified herein-after the Contractor may propose the use of </t>
  </si>
  <si>
    <t>materials of other manufacture but equal quality for approval by the Architect.</t>
  </si>
  <si>
    <t xml:space="preserve">All materials and goods, where specified to be obtained from a particular manufacturer or </t>
  </si>
  <si>
    <t xml:space="preserve">         </t>
  </si>
  <si>
    <t>supplier are to be used or fixed strictly in accordance with their instructions.</t>
  </si>
  <si>
    <t>SAMPLES</t>
  </si>
  <si>
    <t xml:space="preserve">The Contractor shall furnish at the earliest possible opportunity before work commences and </t>
  </si>
  <si>
    <t xml:space="preserve">at his own cost, any samples of materials or workman-ship that may be called for by the </t>
  </si>
  <si>
    <t xml:space="preserve">Architect for his approval or rejection, and any further samples in the case of rejection until </t>
  </si>
  <si>
    <t xml:space="preserve">such samples are approved by the Architect and such samples, when approved, shall be the </t>
  </si>
  <si>
    <t>minimum standard for the work to which they apply.</t>
  </si>
  <si>
    <t>CONCRETE TESTS</t>
  </si>
  <si>
    <t xml:space="preserve">Concrete test cubes I.e. per set of three as later described, including testing fees, labour </t>
  </si>
  <si>
    <t>and materials, making moulds, transport and handling etc.. and ensuing copies of tests</t>
  </si>
  <si>
    <t xml:space="preserve"> are promptly dispatched to the Architect's and Quantity Surveyor's offices.  </t>
  </si>
  <si>
    <t>Successful tests only (Provisional)</t>
  </si>
  <si>
    <t xml:space="preserve">              </t>
  </si>
  <si>
    <t>TEMPORARY WORKS</t>
  </si>
  <si>
    <t>SPACE AND SERVICES FOR THE ARCHITECT</t>
  </si>
  <si>
    <t xml:space="preserve">The Contractor shall provide where directed within the site, site offices and clean toilet facilities </t>
  </si>
  <si>
    <t>for the sole use of the Architect and their representatives to the satisfaction of the Local</t>
  </si>
  <si>
    <t xml:space="preserve">Authorities. The offices shall be provided with adequate furniture and the contractor shall </t>
  </si>
  <si>
    <t xml:space="preserve">provide the services of a sweeper, pay all charges and keep the facilities in a clean and </t>
  </si>
  <si>
    <t xml:space="preserve">sanitary condition during the whole period of the Works.  In particular, the Contractor is to </t>
  </si>
  <si>
    <t xml:space="preserve">note that the station will continue with operations during the period of the works and a </t>
  </si>
  <si>
    <t xml:space="preserve">separate office and store shall be provided for full time use by the station dealer. Equally, </t>
  </si>
  <si>
    <t xml:space="preserve">separate sanitary amenities shall be provided for the station staff to the satisfaction of the </t>
  </si>
  <si>
    <t>Architect and local authorities.</t>
  </si>
  <si>
    <t xml:space="preserve">TELEPHONE                             </t>
  </si>
  <si>
    <t xml:space="preserve">The Contractor shall provide a telephone connection to the town exchange for the period of </t>
  </si>
  <si>
    <t xml:space="preserve">the Works, and shall pay all fees and rental for the same. The telephone connection shall </t>
  </si>
  <si>
    <t>remain on site until completion of the works.</t>
  </si>
  <si>
    <t>SANITATION</t>
  </si>
  <si>
    <t xml:space="preserve">The Contractor shall make arrangements for the necessary toilet facilities for their staff and </t>
  </si>
  <si>
    <t xml:space="preserve">workmen to the requirements and satisfaction of the Health authorities and maintain the same </t>
  </si>
  <si>
    <t xml:space="preserve">in a thoroughly clean and sanitary condition and pay all conservancy fees during the period of </t>
  </si>
  <si>
    <t xml:space="preserve">the Works and remove when no longer required.  </t>
  </si>
  <si>
    <t>PLANT, TOOLS AND SCAFFOLDING</t>
  </si>
  <si>
    <t xml:space="preserve">The Contractor shall provide all necessary hoists, tackle, plant, vehicles, tools and appliances </t>
  </si>
  <si>
    <t xml:space="preserve">of on every description for the due and satisfactory completion of the Works and shall remove </t>
  </si>
  <si>
    <t>same completion.</t>
  </si>
  <si>
    <t xml:space="preserve">The Contractor shall provide, erect and maintain all temporary scaffolding, sufficiently strong </t>
  </si>
  <si>
    <t xml:space="preserve">and efficient for the due performance of the Works, including Sub-contract Works, provide </t>
  </si>
  <si>
    <t xml:space="preserve">special scaffolding as and when required during the Works and remove on completion and </t>
  </si>
  <si>
    <t>make good.</t>
  </si>
  <si>
    <t xml:space="preserve">Such scaffolding shall be constructed of tubular steel or timber of sufficient scantlings and be </t>
  </si>
  <si>
    <t>provided with planked footways and guard-rails to approval.</t>
  </si>
  <si>
    <t xml:space="preserve">All such plant, tools and scaffolding shall comply with all regulations whether general or local, in </t>
  </si>
  <si>
    <t>force throughout the period of the Contract and shall be altered or adapted during the Contract</t>
  </si>
  <si>
    <t>as may be necessary to comply with any amendments in or additions to such regulations.</t>
  </si>
  <si>
    <t xml:space="preserve">Scaffolding is not measured hereinafter, and the Contractor must allow here or in his rates for </t>
  </si>
  <si>
    <t>the above.</t>
  </si>
  <si>
    <t>EXISTING AND ADJACENT PROPERTY</t>
  </si>
  <si>
    <t xml:space="preserve">The Contractor must take all steps necessary to safeguard existing and adjacent property, </t>
  </si>
  <si>
    <t xml:space="preserve">make good at their own expense any damage to persons or property caused thereon, and </t>
  </si>
  <si>
    <t>hold the Employer indemnified against any such claim arising.</t>
  </si>
  <si>
    <t xml:space="preserve">The Contractor will be held fully responsible for the safety of the existing and adjacent buildings </t>
  </si>
  <si>
    <t>and for any damage caused in consequence of these Works. They must reinstate all damages</t>
  </si>
  <si>
    <t>at his own expense and indemnify the Employer against any loss.</t>
  </si>
  <si>
    <t xml:space="preserve">The Contractor must take such steps and exercise such care and diligence as to minimize </t>
  </si>
  <si>
    <t xml:space="preserve">nuisance from dust, noise or any other cause to the occupiers of the existing and adjacent </t>
  </si>
  <si>
    <t xml:space="preserve">property. </t>
  </si>
  <si>
    <t>HOARDING</t>
  </si>
  <si>
    <t xml:space="preserve">The Contractor shall enclose the site areas under which work is carried out, with </t>
  </si>
  <si>
    <t>1.80 meter high barbed wire fence comprising treated blue gum poles at centres not</t>
  </si>
  <si>
    <t>exceeding 3.0meters and 6No barbed wire strands at equal spacing</t>
  </si>
  <si>
    <t>The contractors attention is drawn to the fact that some areas of the site are</t>
  </si>
  <si>
    <t>already built up and shall be in use during the currency of this project. As such</t>
  </si>
  <si>
    <t>the contractor must allow for keeping his/her employees from interfering with</t>
  </si>
  <si>
    <t>such other users and preventing and minimizing any nuisance arising from dust,</t>
  </si>
  <si>
    <t>noise or by way of trespass.</t>
  </si>
  <si>
    <r>
      <t>Allow for Provisional length of 100 meters @</t>
    </r>
    <r>
      <rPr>
        <u/>
        <sz val="11"/>
        <rFont val="Tahoma"/>
        <family val="2"/>
      </rPr>
      <t xml:space="preserve">                 </t>
    </r>
    <r>
      <rPr>
        <sz val="11"/>
        <rFont val="Tahoma"/>
        <family val="2"/>
      </rPr>
      <t>(tenderer to insert rate and extend)</t>
    </r>
  </si>
  <si>
    <t>WATCHING AND LIGHTING</t>
  </si>
  <si>
    <t xml:space="preserve">The Contractor shall provide at their risk and cost all watching and lighting as necessary to </t>
  </si>
  <si>
    <t>safeguard the Works, plant and materials against damage and theft.</t>
  </si>
  <si>
    <t>SIGNBOARD( TRANSPARENCY BOARD)</t>
  </si>
  <si>
    <t xml:space="preserve">The Signboard and lettering on same for the display of the General and Sub-Contractors' </t>
  </si>
  <si>
    <t>names shall be of an approved size with the Employer's name painted thereon. The Architect's</t>
  </si>
  <si>
    <t xml:space="preserve">Quantity Surveyor's and other Consultants' names shall be printed in 50 mm letters all to the </t>
  </si>
  <si>
    <t xml:space="preserve">Architect's approved design. No other signboard or advertising will be permitted without prior </t>
  </si>
  <si>
    <t>permission from the Architect.</t>
  </si>
  <si>
    <t>PRIME COST RATES</t>
  </si>
  <si>
    <t xml:space="preserve">Where description of items include a P.C. rate per unit this rate is to cover the net supply </t>
  </si>
  <si>
    <t xml:space="preserve">cost of the unit only.  The Contractor's price must include for the cost of the unit at the rate </t>
  </si>
  <si>
    <t>stated, plus waste, taking delivery, storage, fixing in position, profit and overheads.</t>
  </si>
  <si>
    <t xml:space="preserve">The actual net cost per unit will be adjusted within the Final Account against the P.C. rate </t>
  </si>
  <si>
    <t>stated.</t>
  </si>
  <si>
    <t>PROTECTION AND CLEANING</t>
  </si>
  <si>
    <t>PROTECTION</t>
  </si>
  <si>
    <t>The Contractor  shall  cover up  and protect  from  damage, including damage from inclement</t>
  </si>
  <si>
    <t xml:space="preserve">weather, all finished work and unfixed materials, including that of Sub-Contractors, etc., to the </t>
  </si>
  <si>
    <t xml:space="preserve">satisfaction of the Architect until the completion of the Contract.    </t>
  </si>
  <si>
    <t>CLEANING</t>
  </si>
  <si>
    <t xml:space="preserve">The Contractor shall, upon completion of the Works, at their own expense, remove and clear </t>
  </si>
  <si>
    <t xml:space="preserve">away all surplus excavated materials, plant, rubbish and unused materials and shall leave the </t>
  </si>
  <si>
    <t xml:space="preserve">whole of the Site and Works in a clean and tidy state to the satisfaction of the Architect, </t>
  </si>
  <si>
    <t xml:space="preserve">including clearing away and making good all traces of temporary access roads, offices, sheds, </t>
  </si>
  <si>
    <t>camps, etc.  Particular care shall be taken to leave clean all floors and windows and to remove</t>
  </si>
  <si>
    <t xml:space="preserve">       </t>
  </si>
  <si>
    <t xml:space="preserve">all paint and cement stains. They shall also, at the discretion of the Architect, remove all </t>
  </si>
  <si>
    <t xml:space="preserve">rubbish and dirt as it accumulates. The Contractor is to find their own dump and shall pay </t>
  </si>
  <si>
    <t>all charges in connection therewith.</t>
  </si>
  <si>
    <t xml:space="preserve"> Collection</t>
  </si>
  <si>
    <t>Brought forward from Page</t>
  </si>
  <si>
    <t>1/3</t>
  </si>
  <si>
    <t>1/4</t>
  </si>
  <si>
    <t>1/5</t>
  </si>
  <si>
    <t>1/6</t>
  </si>
  <si>
    <t>1/7</t>
  </si>
  <si>
    <t>1/8</t>
  </si>
  <si>
    <t>1/9</t>
  </si>
  <si>
    <t>1/10</t>
  </si>
  <si>
    <t>TOTAL FOR SECTION 1: PRELIMINARIES AND GENERAL DESCRIPTIONS CARRIED TO GRAND SUMMARY</t>
  </si>
  <si>
    <t>ITEM NO.</t>
  </si>
  <si>
    <t>PAGE</t>
  </si>
  <si>
    <t>2/3</t>
  </si>
  <si>
    <t>TOTAL AMOUNT CARRIED TO FORM OF TENDER</t>
  </si>
  <si>
    <t xml:space="preserve">SIGNED:  </t>
  </si>
  <si>
    <r>
      <rPr>
        <b/>
        <sz val="12"/>
        <rFont val="Tahoma"/>
        <family val="2"/>
      </rPr>
      <t>(CONTRACTOR)</t>
    </r>
    <r>
      <rPr>
        <sz val="12"/>
        <rFont val="Tahoma"/>
        <family val="2"/>
      </rPr>
      <t xml:space="preserve"> ……………………………………………………………………………………………………………………</t>
    </r>
  </si>
  <si>
    <t>Address: ………………………………………………………………………………………………………………………………………</t>
  </si>
  <si>
    <t>Tel No: ………………………………………………………………………………………………………………………………………</t>
  </si>
  <si>
    <t>Date: ……………………………………………………………………………………………………………………………………………</t>
  </si>
  <si>
    <t>SIGNED:</t>
  </si>
  <si>
    <r>
      <rPr>
        <b/>
        <sz val="12"/>
        <rFont val="Tahoma"/>
        <family val="2"/>
      </rPr>
      <t>(EMPLOYER )</t>
    </r>
    <r>
      <rPr>
        <sz val="12"/>
        <rFont val="Tahoma"/>
        <family val="2"/>
      </rPr>
      <t xml:space="preserve"> …………………………………………………………………………………………………………………………</t>
    </r>
  </si>
  <si>
    <t>Address:  ……………………………………………………………………………………………………………………………………</t>
  </si>
  <si>
    <t>Date: ………………………………………………………………………………………………………………………………………….</t>
  </si>
  <si>
    <t>SECTION NO.3</t>
  </si>
  <si>
    <t>WASHROOMS</t>
  </si>
  <si>
    <t>The site is located on Mataban District</t>
  </si>
  <si>
    <t>Mataban, Hiiraan Region, Hirshabale State, Somalia</t>
  </si>
  <si>
    <t xml:space="preserve">Strip footing </t>
  </si>
  <si>
    <t>N</t>
  </si>
  <si>
    <t>Sides of the ground beama and strip footing</t>
  </si>
  <si>
    <t>Sides of the ring beam and lintel beam</t>
  </si>
  <si>
    <t>Summary of Mataban Multipurpose hall</t>
  </si>
  <si>
    <t xml:space="preserve">Ring beam </t>
  </si>
  <si>
    <t>LS</t>
  </si>
  <si>
    <t>Address and
Mobile Number</t>
  </si>
  <si>
    <t>Signature</t>
  </si>
  <si>
    <t>Position</t>
  </si>
  <si>
    <t>Name</t>
  </si>
  <si>
    <t>Agreed on behalf of Contractor</t>
  </si>
  <si>
    <t>BOQ Value for whole tender in words:</t>
  </si>
  <si>
    <t>Qntty</t>
  </si>
  <si>
    <t>Mataban,  Hiiran Region, Hirshabale state, Somalia</t>
  </si>
  <si>
    <t>CONSTRUCTION OF COMPLEX MARKET HALL</t>
  </si>
  <si>
    <t>PROJECT: MATABAN COMPLEX MARKET HALL</t>
  </si>
  <si>
    <t>Construction of Mataban Complex market</t>
  </si>
  <si>
    <t xml:space="preserve">Project No: </t>
  </si>
  <si>
    <t>004HS/IOM/RDS/2019</t>
  </si>
  <si>
    <t>Demolished all existing iron sheet temporary facilities and remove from site.</t>
  </si>
  <si>
    <t>Column Bases</t>
  </si>
  <si>
    <t xml:space="preserve">Column neck </t>
  </si>
  <si>
    <t>R</t>
  </si>
  <si>
    <t>S</t>
  </si>
  <si>
    <t>Plain concrete class 20/40 OR mix (1:2:4)</t>
  </si>
  <si>
    <t>12mm, 14mm &amp; 16mm Bars</t>
  </si>
  <si>
    <t>Ditto but columns</t>
  </si>
  <si>
    <t xml:space="preserve">12mm, 14mm Bars </t>
  </si>
  <si>
    <t>Plain concrete class 15MPa OR mix (1:4:8)</t>
  </si>
  <si>
    <t>The cost bid for the Public toilets should be a lumpsum to meet the technical description presented below and as presented in design drawings, and include all  preparation, construction, finishing components :</t>
  </si>
  <si>
    <t>Mataban Complex market</t>
  </si>
  <si>
    <t>CONSTRUCTION OF PUBLIC TOILETS</t>
  </si>
  <si>
    <t>SECTION 2: Complex market</t>
  </si>
  <si>
    <t>SECTION 3: Public toilets</t>
  </si>
  <si>
    <t>PROPOSED COSTRUCTION OF MATABAN COMPLEX MARKET AT MATABAN DISTRICT</t>
  </si>
  <si>
    <t>TOTAL FOR  PUBLIC TOILETS</t>
  </si>
  <si>
    <t xml:space="preserve">Columns </t>
  </si>
  <si>
    <t>Columns</t>
  </si>
  <si>
    <t>Total for Mataban Complex Market</t>
  </si>
  <si>
    <t>Other Items</t>
  </si>
  <si>
    <t>Excavation and Construction septic with reinforced concrete walls, connections waste pipes and supply 2 toilet seats and 2 handwash basin</t>
  </si>
  <si>
    <t>Construction of reinforced concrete support structure and two small water points, and follow as per details drawings. Then put on 5000liters plastic tank with connection pipes to the public toilets and water point( Kiosks).</t>
  </si>
  <si>
    <t>Pre-construction work, mobilisation activities, excavation, compaction, concrete works, superstructure, walls - hollow blocks, including plastering and painting, internal and external finishing,  timber truss roof with Guage 28 zinc iron sheets, steel doors, windows,connection pipes,  and  vents, , electrical works, exactly as per the design drawings and the specifications, descriptions on the design drawings...</t>
  </si>
  <si>
    <t>MARKET 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</si>
</sst>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_);_(* \(#,##0.0\);_(* &quot;-&quot;??_);_(@_)"/>
    <numFmt numFmtId="166" formatCode="_(* #,##0_);_(* \(#,##0\);_(* &quot;-&quot;??_);_(@_)"/>
  </numFmts>
  <fonts count="31" x14ac:knownFonts="1">
    <font>
      <sz val="11"/>
      <color theme="1"/>
      <name val="Calibri"/>
      <family val="2"/>
      <scheme val="minor"/>
    </font>
    <font>
      <sz val="11"/>
      <color theme="1"/>
      <name val="Calibri"/>
      <family val="2"/>
      <scheme val="minor"/>
    </font>
    <font>
      <sz val="10"/>
      <color rgb="FF000000"/>
      <name val="Times New Roman"/>
      <family val="1"/>
    </font>
    <font>
      <sz val="10"/>
      <name val="Arial"/>
      <family val="2"/>
    </font>
    <font>
      <b/>
      <sz val="11"/>
      <name val="Microsoft JhengHei UI Light"/>
      <family val="2"/>
    </font>
    <font>
      <b/>
      <u/>
      <sz val="11"/>
      <name val="Microsoft JhengHei UI Light"/>
      <family val="2"/>
    </font>
    <font>
      <sz val="11"/>
      <name val="Microsoft JhengHei UI Light"/>
      <family val="2"/>
    </font>
    <font>
      <u/>
      <sz val="11"/>
      <name val="Microsoft JhengHei UI Light"/>
      <family val="2"/>
    </font>
    <font>
      <sz val="11"/>
      <color indexed="10"/>
      <name val="Microsoft JhengHei UI Light"/>
      <family val="2"/>
    </font>
    <font>
      <sz val="11"/>
      <name val="Microsoft JhengHei Light"/>
      <family val="2"/>
    </font>
    <font>
      <sz val="11"/>
      <color rgb="FF000000"/>
      <name val="Microsoft JhengHei UI Light"/>
      <family val="2"/>
    </font>
    <font>
      <b/>
      <u/>
      <sz val="11"/>
      <color rgb="FF000000"/>
      <name val="Microsoft JhengHei UI Light"/>
      <family val="2"/>
    </font>
    <font>
      <b/>
      <sz val="11"/>
      <color rgb="FF0070C0"/>
      <name val="Microsoft JhengHei UI Light"/>
      <family val="2"/>
    </font>
    <font>
      <b/>
      <sz val="11"/>
      <name val="Microsoft JhengHei UI Light"/>
      <family val="2"/>
    </font>
    <font>
      <u/>
      <sz val="11"/>
      <color theme="10"/>
      <name val="Calibri"/>
      <family val="2"/>
      <scheme val="minor"/>
    </font>
    <font>
      <u/>
      <sz val="11"/>
      <color theme="11"/>
      <name val="Calibri"/>
      <family val="2"/>
      <scheme val="minor"/>
    </font>
    <font>
      <sz val="11"/>
      <name val="Microsoft JhengHei UI Light"/>
      <family val="2"/>
    </font>
    <font>
      <b/>
      <sz val="12"/>
      <name val="Microsoft JhengHei UI Light"/>
      <family val="2"/>
    </font>
    <font>
      <sz val="10"/>
      <name val="Microsoft JhengHei UI Light"/>
      <family val="2"/>
    </font>
    <font>
      <b/>
      <sz val="12"/>
      <name val="Microsoft JhengHei UI Light"/>
      <family val="2"/>
    </font>
    <font>
      <b/>
      <sz val="11"/>
      <name val="Tahoma"/>
      <family val="2"/>
    </font>
    <font>
      <sz val="11"/>
      <name val="Tahoma"/>
      <family val="2"/>
    </font>
    <font>
      <b/>
      <sz val="11"/>
      <color rgb="FFFF0000"/>
      <name val="Tahoma"/>
      <family val="2"/>
    </font>
    <font>
      <sz val="10"/>
      <name val="Arial"/>
      <family val="2"/>
    </font>
    <font>
      <b/>
      <u/>
      <sz val="11"/>
      <name val="Tahoma"/>
      <family val="2"/>
    </font>
    <font>
      <i/>
      <sz val="11"/>
      <name val="Tahoma"/>
      <family val="2"/>
    </font>
    <font>
      <u/>
      <sz val="11"/>
      <name val="Tahoma"/>
      <family val="2"/>
    </font>
    <font>
      <b/>
      <sz val="12"/>
      <name val="Tahoma"/>
      <family val="2"/>
    </font>
    <font>
      <sz val="12"/>
      <name val="Tahoma"/>
      <family val="2"/>
    </font>
    <font>
      <b/>
      <u/>
      <sz val="12"/>
      <name val="Tahoma"/>
      <family val="2"/>
    </font>
    <font>
      <sz val="12"/>
      <color rgb="FFFF0000"/>
      <name val="Tahoma"/>
      <family val="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top style="thin">
        <color auto="1"/>
      </top>
      <bottom style="thin">
        <color auto="1"/>
      </bottom>
      <diagonal/>
    </border>
    <border>
      <left/>
      <right style="thick">
        <color auto="1"/>
      </right>
      <top style="thin">
        <color auto="1"/>
      </top>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ck">
        <color auto="1"/>
      </right>
      <top/>
      <bottom style="medium">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s>
  <cellStyleXfs count="23">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0"/>
    <xf numFmtId="0" fontId="3" fillId="0" borderId="0"/>
    <xf numFmtId="0" fontId="23" fillId="0" borderId="0"/>
    <xf numFmtId="164" fontId="3" fillId="0" borderId="0" applyFont="0" applyFill="0" applyBorder="0" applyAlignment="0" applyProtection="0"/>
  </cellStyleXfs>
  <cellXfs count="280">
    <xf numFmtId="0" fontId="0" fillId="0" borderId="0" xfId="0"/>
    <xf numFmtId="0" fontId="13" fillId="0" borderId="1" xfId="2" applyFont="1" applyFill="1" applyBorder="1" applyAlignment="1">
      <alignment horizontal="center" vertical="center"/>
    </xf>
    <xf numFmtId="0" fontId="11" fillId="0" borderId="9" xfId="2" applyFont="1" applyFill="1" applyBorder="1" applyAlignment="1">
      <alignment horizontal="center" vertical="top"/>
    </xf>
    <xf numFmtId="0" fontId="2" fillId="0" borderId="9" xfId="2" applyFill="1" applyBorder="1" applyAlignment="1">
      <alignment horizontal="left" vertical="top"/>
    </xf>
    <xf numFmtId="0" fontId="10" fillId="0" borderId="16" xfId="2" applyFont="1" applyFill="1" applyBorder="1" applyAlignment="1">
      <alignment horizontal="center" vertical="center"/>
    </xf>
    <xf numFmtId="0" fontId="4" fillId="0" borderId="19" xfId="2" applyFont="1" applyFill="1" applyBorder="1" applyAlignment="1">
      <alignment horizontal="center" vertical="center"/>
    </xf>
    <xf numFmtId="0" fontId="6" fillId="0" borderId="19" xfId="2" applyFont="1" applyFill="1" applyBorder="1" applyAlignment="1">
      <alignment horizontal="left" vertical="top"/>
    </xf>
    <xf numFmtId="0" fontId="10" fillId="0" borderId="19" xfId="2" applyFont="1" applyFill="1" applyBorder="1" applyAlignment="1">
      <alignment horizontal="center" vertical="center"/>
    </xf>
    <xf numFmtId="0" fontId="6" fillId="0" borderId="19" xfId="2" applyFont="1" applyFill="1" applyBorder="1" applyAlignment="1">
      <alignment horizontal="center" vertical="center"/>
    </xf>
    <xf numFmtId="49" fontId="6" fillId="0" borderId="1" xfId="2" applyNumberFormat="1" applyFont="1" applyFill="1" applyBorder="1" applyAlignment="1">
      <alignment horizontal="center" vertical="center"/>
    </xf>
    <xf numFmtId="0" fontId="7" fillId="0" borderId="1" xfId="10" applyFont="1" applyFill="1" applyBorder="1" applyAlignment="1">
      <alignment horizontal="center" vertical="center" wrapText="1"/>
    </xf>
    <xf numFmtId="0" fontId="6" fillId="0" borderId="2" xfId="10"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1" xfId="10" applyFont="1" applyFill="1" applyBorder="1" applyAlignment="1">
      <alignment horizontal="center" vertical="center"/>
    </xf>
    <xf numFmtId="0" fontId="8" fillId="0" borderId="1" xfId="10" applyFont="1" applyFill="1" applyBorder="1" applyAlignment="1">
      <alignment vertical="center" wrapText="1"/>
    </xf>
    <xf numFmtId="0" fontId="6" fillId="0" borderId="1" xfId="10" applyFont="1" applyFill="1" applyBorder="1" applyAlignment="1">
      <alignment vertical="center" wrapText="1"/>
    </xf>
    <xf numFmtId="0" fontId="5" fillId="0" borderId="1" xfId="2" applyFont="1" applyFill="1" applyBorder="1" applyAlignment="1">
      <alignment vertical="center" wrapText="1"/>
    </xf>
    <xf numFmtId="0" fontId="7" fillId="0" borderId="1" xfId="9" applyFont="1" applyFill="1" applyBorder="1" applyAlignment="1">
      <alignment horizontal="center" vertical="center" wrapText="1"/>
    </xf>
    <xf numFmtId="0" fontId="7" fillId="0" borderId="1" xfId="9" applyFont="1" applyFill="1" applyBorder="1" applyAlignment="1">
      <alignment vertical="center" wrapText="1"/>
    </xf>
    <xf numFmtId="0" fontId="6" fillId="0" borderId="1" xfId="9" applyFont="1" applyFill="1" applyBorder="1" applyAlignment="1">
      <alignment vertical="center"/>
    </xf>
    <xf numFmtId="0" fontId="5"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4" fillId="0" borderId="1" xfId="2" applyFont="1" applyFill="1" applyBorder="1" applyAlignment="1">
      <alignment vertical="center" wrapText="1"/>
    </xf>
    <xf numFmtId="0" fontId="6" fillId="0" borderId="1" xfId="9" applyFont="1" applyFill="1" applyBorder="1" applyAlignment="1">
      <alignment horizontal="center" vertical="center" wrapText="1"/>
    </xf>
    <xf numFmtId="0" fontId="6" fillId="0" borderId="1" xfId="10" applyFont="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ont="1" applyFill="1" applyBorder="1" applyAlignment="1">
      <alignment vertical="center" wrapText="1"/>
    </xf>
    <xf numFmtId="0" fontId="7" fillId="0" borderId="1" xfId="2" applyFont="1" applyFill="1" applyBorder="1" applyAlignment="1">
      <alignment vertical="center" wrapText="1"/>
    </xf>
    <xf numFmtId="0" fontId="5" fillId="0" borderId="1" xfId="10" applyFont="1" applyFill="1" applyBorder="1" applyAlignment="1">
      <alignment vertical="center" wrapText="1"/>
    </xf>
    <xf numFmtId="0" fontId="5" fillId="0" borderId="1" xfId="2" applyFont="1" applyFill="1" applyBorder="1" applyAlignment="1">
      <alignment horizontal="left" vertical="top"/>
    </xf>
    <xf numFmtId="0" fontId="6" fillId="0" borderId="1" xfId="9" applyFont="1" applyFill="1" applyBorder="1" applyAlignment="1">
      <alignment horizontal="center" vertical="center"/>
    </xf>
    <xf numFmtId="0" fontId="4" fillId="0" borderId="1" xfId="2" applyFont="1" applyFill="1" applyBorder="1" applyAlignment="1">
      <alignment horizontal="left" vertical="top"/>
    </xf>
    <xf numFmtId="0" fontId="5" fillId="0" borderId="1" xfId="2" applyFont="1" applyFill="1" applyBorder="1" applyAlignment="1">
      <alignment horizontal="left" vertical="top" wrapText="1"/>
    </xf>
    <xf numFmtId="0" fontId="6" fillId="0" borderId="1" xfId="2" applyFont="1" applyFill="1" applyBorder="1" applyAlignment="1">
      <alignment horizontal="center" vertical="top"/>
    </xf>
    <xf numFmtId="0" fontId="6" fillId="0" borderId="1" xfId="2" applyFont="1" applyFill="1" applyBorder="1" applyAlignment="1">
      <alignment horizontal="center" vertical="top" wrapText="1"/>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top" wrapText="1"/>
    </xf>
    <xf numFmtId="0" fontId="6" fillId="0" borderId="1" xfId="2" applyFont="1" applyFill="1" applyBorder="1" applyAlignment="1">
      <alignment horizontal="left" vertical="top"/>
    </xf>
    <xf numFmtId="0" fontId="4" fillId="0" borderId="1" xfId="2" applyFont="1" applyFill="1" applyBorder="1" applyAlignment="1">
      <alignment horizontal="center" vertical="center"/>
    </xf>
    <xf numFmtId="0" fontId="4" fillId="0" borderId="2" xfId="2" applyFont="1" applyFill="1" applyBorder="1" applyAlignment="1">
      <alignment horizontal="left" vertical="top"/>
    </xf>
    <xf numFmtId="0" fontId="6" fillId="0" borderId="1" xfId="2" applyFont="1" applyFill="1" applyBorder="1" applyAlignment="1">
      <alignment vertical="top" wrapText="1"/>
    </xf>
    <xf numFmtId="0" fontId="6" fillId="0" borderId="1" xfId="2" applyFont="1" applyFill="1" applyBorder="1" applyAlignment="1">
      <alignment horizontal="left" vertical="top"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center" vertical="center"/>
    </xf>
    <xf numFmtId="1" fontId="6" fillId="0" borderId="1" xfId="2" applyNumberFormat="1" applyFont="1" applyFill="1" applyBorder="1" applyAlignment="1">
      <alignment horizontal="center" vertical="center"/>
    </xf>
    <xf numFmtId="0" fontId="6" fillId="0" borderId="8" xfId="2" applyFont="1" applyFill="1" applyBorder="1" applyAlignment="1">
      <alignment horizontal="center" vertical="center"/>
    </xf>
    <xf numFmtId="0" fontId="17" fillId="0" borderId="1" xfId="2" applyFont="1" applyFill="1" applyBorder="1" applyAlignment="1">
      <alignment horizontal="left" vertical="top" wrapText="1"/>
    </xf>
    <xf numFmtId="0" fontId="18" fillId="0" borderId="1" xfId="2" applyFont="1" applyFill="1" applyBorder="1" applyAlignment="1">
      <alignment horizontal="left" vertical="top" wrapText="1"/>
    </xf>
    <xf numFmtId="165" fontId="2" fillId="0" borderId="9" xfId="1" applyNumberFormat="1" applyFont="1" applyFill="1" applyBorder="1" applyAlignment="1">
      <alignment horizontal="left" vertical="top"/>
    </xf>
    <xf numFmtId="165" fontId="4" fillId="0" borderId="1" xfId="1"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165" fontId="6" fillId="0" borderId="2" xfId="1" applyNumberFormat="1" applyFont="1" applyFill="1" applyBorder="1" applyAlignment="1">
      <alignment horizontal="center" vertical="center"/>
    </xf>
    <xf numFmtId="165" fontId="0" fillId="0" borderId="0" xfId="1" applyNumberFormat="1" applyFont="1"/>
    <xf numFmtId="165" fontId="6" fillId="0" borderId="1" xfId="1" applyNumberFormat="1" applyFont="1" applyFill="1" applyBorder="1" applyAlignment="1">
      <alignment horizontal="center" vertical="center" wrapText="1"/>
    </xf>
    <xf numFmtId="165" fontId="13" fillId="2" borderId="14" xfId="1" applyNumberFormat="1" applyFont="1" applyFill="1" applyBorder="1" applyAlignment="1">
      <alignment vertical="center"/>
    </xf>
    <xf numFmtId="165" fontId="2" fillId="0" borderId="17" xfId="1" applyNumberFormat="1" applyFont="1" applyFill="1" applyBorder="1" applyAlignment="1">
      <alignment horizontal="left" vertical="top"/>
    </xf>
    <xf numFmtId="165" fontId="4" fillId="0" borderId="20" xfId="1" applyNumberFormat="1" applyFont="1" applyFill="1" applyBorder="1" applyAlignment="1">
      <alignment horizontal="center" vertical="center"/>
    </xf>
    <xf numFmtId="165" fontId="6" fillId="0" borderId="20" xfId="1" applyNumberFormat="1" applyFont="1" applyFill="1" applyBorder="1" applyAlignment="1">
      <alignment horizontal="center" vertical="center"/>
    </xf>
    <xf numFmtId="165" fontId="6" fillId="0" borderId="21" xfId="1" applyNumberFormat="1" applyFont="1" applyFill="1" applyBorder="1" applyAlignment="1">
      <alignment horizontal="center" vertical="center"/>
    </xf>
    <xf numFmtId="165" fontId="6" fillId="0" borderId="3" xfId="1" applyNumberFormat="1" applyFont="1" applyFill="1" applyBorder="1" applyAlignment="1">
      <alignment horizontal="center" vertical="center"/>
    </xf>
    <xf numFmtId="165" fontId="13" fillId="2" borderId="7"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xf>
    <xf numFmtId="165" fontId="13" fillId="0" borderId="2" xfId="1" applyNumberFormat="1" applyFont="1" applyFill="1" applyBorder="1" applyAlignment="1">
      <alignment horizontal="center" vertical="center"/>
    </xf>
    <xf numFmtId="165" fontId="19" fillId="2" borderId="15" xfId="1" applyNumberFormat="1" applyFont="1" applyFill="1" applyBorder="1" applyAlignment="1">
      <alignment vertical="center"/>
    </xf>
    <xf numFmtId="165" fontId="4" fillId="0" borderId="2" xfId="1" applyNumberFormat="1" applyFont="1" applyFill="1" applyBorder="1" applyAlignment="1">
      <alignment horizontal="center" vertical="center"/>
    </xf>
    <xf numFmtId="0" fontId="4" fillId="0" borderId="2" xfId="2" applyFont="1" applyFill="1" applyBorder="1" applyAlignment="1">
      <alignment horizontal="center" vertical="top" wrapText="1"/>
    </xf>
    <xf numFmtId="0" fontId="4" fillId="0" borderId="2" xfId="2" applyFont="1" applyFill="1" applyBorder="1" applyAlignment="1">
      <alignment horizontal="center" vertical="center"/>
    </xf>
    <xf numFmtId="165" fontId="4" fillId="0" borderId="2" xfId="1" applyNumberFormat="1" applyFont="1" applyFill="1" applyBorder="1" applyAlignment="1">
      <alignment horizontal="center" vertical="center" wrapText="1"/>
    </xf>
    <xf numFmtId="165" fontId="13" fillId="2" borderId="24" xfId="1" applyNumberFormat="1" applyFont="1" applyFill="1" applyBorder="1" applyAlignment="1">
      <alignment horizontal="center" vertical="center"/>
    </xf>
    <xf numFmtId="0" fontId="16" fillId="0" borderId="1" xfId="2" applyFont="1" applyFill="1" applyBorder="1" applyAlignment="1">
      <alignment horizontal="left" vertical="top"/>
    </xf>
    <xf numFmtId="2" fontId="2" fillId="0" borderId="9" xfId="2" applyNumberFormat="1" applyFill="1" applyBorder="1" applyAlignment="1">
      <alignment horizontal="left" vertical="top"/>
    </xf>
    <xf numFmtId="2" fontId="4" fillId="0" borderId="1" xfId="2"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xf>
    <xf numFmtId="2" fontId="6" fillId="0" borderId="1" xfId="4" applyNumberFormat="1" applyFont="1" applyFill="1" applyBorder="1" applyAlignment="1">
      <alignment horizontal="center" vertical="center"/>
    </xf>
    <xf numFmtId="2" fontId="6" fillId="0" borderId="1" xfId="3" applyNumberFormat="1" applyFont="1" applyFill="1" applyBorder="1" applyAlignment="1">
      <alignment horizontal="center" vertical="center"/>
    </xf>
    <xf numFmtId="2" fontId="6" fillId="0" borderId="2" xfId="3" applyNumberFormat="1" applyFont="1" applyFill="1" applyBorder="1" applyAlignment="1">
      <alignment horizontal="center" vertical="center"/>
    </xf>
    <xf numFmtId="2" fontId="0" fillId="0" borderId="0" xfId="0" applyNumberFormat="1"/>
    <xf numFmtId="2" fontId="6" fillId="0" borderId="1" xfId="10" applyNumberFormat="1" applyFont="1" applyFill="1" applyBorder="1" applyAlignment="1">
      <alignment horizontal="center" vertical="center"/>
    </xf>
    <xf numFmtId="2" fontId="6" fillId="0" borderId="1" xfId="5" applyNumberFormat="1" applyFont="1" applyFill="1" applyBorder="1" applyAlignment="1">
      <alignment horizontal="center" vertical="center"/>
    </xf>
    <xf numFmtId="2" fontId="6"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2" fontId="6" fillId="0" borderId="1" xfId="2" applyNumberFormat="1" applyFont="1" applyFill="1" applyBorder="1" applyAlignment="1">
      <alignment horizontal="center" vertical="top" wrapText="1"/>
    </xf>
    <xf numFmtId="0" fontId="20" fillId="0" borderId="5" xfId="9" applyFont="1" applyBorder="1" applyAlignment="1">
      <alignment horizontal="center"/>
    </xf>
    <xf numFmtId="0" fontId="21" fillId="0" borderId="25" xfId="9" applyFont="1" applyBorder="1" applyAlignment="1">
      <alignment horizontal="left" indent="1"/>
    </xf>
    <xf numFmtId="0" fontId="21" fillId="0" borderId="25" xfId="9" applyFont="1" applyBorder="1"/>
    <xf numFmtId="43" fontId="21" fillId="0" borderId="13" xfId="3" applyFont="1" applyBorder="1" applyAlignment="1">
      <alignment horizontal="center"/>
    </xf>
    <xf numFmtId="0" fontId="21" fillId="0" borderId="0" xfId="9" applyFont="1"/>
    <xf numFmtId="0" fontId="20" fillId="0" borderId="26" xfId="9" applyFont="1" applyBorder="1" applyAlignment="1">
      <alignment horizontal="center"/>
    </xf>
    <xf numFmtId="0" fontId="21" fillId="0" borderId="0" xfId="9" applyFont="1" applyBorder="1" applyAlignment="1">
      <alignment horizontal="left" indent="1"/>
    </xf>
    <xf numFmtId="0" fontId="21" fillId="0" borderId="0" xfId="9" applyFont="1" applyBorder="1"/>
    <xf numFmtId="43" fontId="21" fillId="0" borderId="27" xfId="3" applyFont="1" applyBorder="1" applyAlignment="1">
      <alignment horizontal="center"/>
    </xf>
    <xf numFmtId="0" fontId="21" fillId="0" borderId="26" xfId="9" applyFont="1" applyBorder="1" applyAlignment="1">
      <alignment horizontal="left" indent="1"/>
    </xf>
    <xf numFmtId="0" fontId="20" fillId="0" borderId="0" xfId="9" applyFont="1" applyBorder="1" applyAlignment="1">
      <alignment horizontal="left" indent="1"/>
    </xf>
    <xf numFmtId="0" fontId="21" fillId="0" borderId="0" xfId="9" applyFont="1" applyAlignment="1">
      <alignment horizontal="left" indent="1"/>
    </xf>
    <xf numFmtId="0" fontId="20" fillId="0" borderId="28" xfId="9" applyFont="1" applyBorder="1" applyAlignment="1">
      <alignment horizontal="center"/>
    </xf>
    <xf numFmtId="0" fontId="21" fillId="0" borderId="22" xfId="9" applyFont="1" applyBorder="1" applyAlignment="1">
      <alignment horizontal="left" indent="1"/>
    </xf>
    <xf numFmtId="0" fontId="21" fillId="0" borderId="22" xfId="9" applyFont="1" applyBorder="1"/>
    <xf numFmtId="43" fontId="21" fillId="0" borderId="29" xfId="3" applyFont="1" applyBorder="1" applyAlignment="1">
      <alignment horizontal="center"/>
    </xf>
    <xf numFmtId="0" fontId="21" fillId="0" borderId="0" xfId="9" applyFont="1" applyBorder="1" applyAlignment="1">
      <alignment horizontal="left"/>
    </xf>
    <xf numFmtId="0" fontId="20" fillId="0" borderId="1" xfId="9" applyFont="1" applyBorder="1" applyAlignment="1">
      <alignment horizontal="center" vertical="center"/>
    </xf>
    <xf numFmtId="43" fontId="20" fillId="0" borderId="31" xfId="3" applyFont="1" applyBorder="1" applyAlignment="1">
      <alignment horizontal="center" vertical="center"/>
    </xf>
    <xf numFmtId="0" fontId="20" fillId="0" borderId="0" xfId="9" applyFont="1" applyBorder="1" applyAlignment="1">
      <alignment horizontal="center" vertical="center"/>
    </xf>
    <xf numFmtId="0" fontId="20" fillId="0" borderId="32" xfId="9" applyFont="1" applyBorder="1" applyAlignment="1">
      <alignment horizontal="center"/>
    </xf>
    <xf numFmtId="0" fontId="21" fillId="0" borderId="0" xfId="9" applyFont="1" applyFill="1" applyBorder="1" applyAlignment="1">
      <alignment horizontal="left" indent="1"/>
    </xf>
    <xf numFmtId="43" fontId="21" fillId="0" borderId="33" xfId="3" applyFont="1" applyBorder="1" applyAlignment="1">
      <alignment horizontal="center"/>
    </xf>
    <xf numFmtId="0" fontId="20" fillId="0" borderId="0" xfId="9" applyFont="1" applyFill="1" applyBorder="1" applyAlignment="1">
      <alignment horizontal="left" indent="1"/>
    </xf>
    <xf numFmtId="0" fontId="20" fillId="0" borderId="0" xfId="9" applyFont="1" applyBorder="1" applyAlignment="1"/>
    <xf numFmtId="0" fontId="22" fillId="0" borderId="0" xfId="9" applyFont="1" applyBorder="1" applyAlignment="1">
      <alignment horizontal="left"/>
    </xf>
    <xf numFmtId="0" fontId="21" fillId="0" borderId="26" xfId="9" applyFont="1" applyFill="1" applyBorder="1" applyAlignment="1">
      <alignment horizontal="left" indent="1"/>
    </xf>
    <xf numFmtId="0" fontId="20" fillId="0" borderId="0" xfId="20" applyFont="1" applyBorder="1" applyAlignment="1">
      <alignment horizontal="left"/>
    </xf>
    <xf numFmtId="0" fontId="20" fillId="0" borderId="0" xfId="21" applyFont="1" applyBorder="1" applyAlignment="1">
      <alignment horizontal="left"/>
    </xf>
    <xf numFmtId="0" fontId="24" fillId="0" borderId="0" xfId="19" applyFont="1" applyBorder="1"/>
    <xf numFmtId="0" fontId="20" fillId="0" borderId="26" xfId="9" applyFont="1" applyFill="1" applyBorder="1" applyAlignment="1">
      <alignment horizontal="left" indent="1"/>
    </xf>
    <xf numFmtId="0" fontId="20" fillId="0" borderId="0" xfId="9" applyFont="1" applyBorder="1"/>
    <xf numFmtId="0" fontId="20" fillId="0" borderId="34" xfId="9" applyFont="1" applyBorder="1"/>
    <xf numFmtId="0" fontId="20" fillId="0" borderId="2" xfId="9" applyFont="1" applyBorder="1" applyAlignment="1">
      <alignment horizontal="center"/>
    </xf>
    <xf numFmtId="0" fontId="21" fillId="0" borderId="28" xfId="9" applyFont="1" applyFill="1" applyBorder="1" applyAlignment="1">
      <alignment horizontal="left" indent="1"/>
    </xf>
    <xf numFmtId="0" fontId="21" fillId="0" borderId="35" xfId="9" applyFont="1" applyBorder="1"/>
    <xf numFmtId="43" fontId="21" fillId="0" borderId="36" xfId="3" applyFont="1" applyBorder="1" applyAlignment="1">
      <alignment horizontal="center"/>
    </xf>
    <xf numFmtId="0" fontId="21" fillId="0" borderId="5" xfId="9" applyFont="1" applyBorder="1" applyAlignment="1">
      <alignment horizontal="left" indent="1"/>
    </xf>
    <xf numFmtId="43" fontId="20" fillId="0" borderId="33" xfId="3" applyFont="1" applyBorder="1" applyAlignment="1">
      <alignment horizontal="center"/>
    </xf>
    <xf numFmtId="0" fontId="25" fillId="0" borderId="0" xfId="9" applyFont="1" applyFill="1" applyBorder="1" applyAlignment="1">
      <alignment horizontal="left" indent="1"/>
    </xf>
    <xf numFmtId="0" fontId="21" fillId="0" borderId="22" xfId="9" applyFont="1" applyFill="1" applyBorder="1" applyAlignment="1">
      <alignment horizontal="left" indent="1"/>
    </xf>
    <xf numFmtId="0" fontId="20" fillId="0" borderId="22" xfId="9" applyFont="1" applyBorder="1"/>
    <xf numFmtId="43" fontId="21" fillId="0" borderId="37" xfId="3" applyFont="1" applyBorder="1" applyAlignment="1">
      <alignment horizontal="center"/>
    </xf>
    <xf numFmtId="0" fontId="25" fillId="0" borderId="22" xfId="9" applyFont="1" applyFill="1" applyBorder="1" applyAlignment="1">
      <alignment horizontal="left" indent="1"/>
    </xf>
    <xf numFmtId="0" fontId="20" fillId="0" borderId="32" xfId="9" applyFont="1" applyBorder="1" applyAlignment="1">
      <alignment horizontal="center" wrapText="1"/>
    </xf>
    <xf numFmtId="0" fontId="21" fillId="0" borderId="0" xfId="9" applyFont="1" applyBorder="1" applyAlignment="1">
      <alignment wrapText="1"/>
    </xf>
    <xf numFmtId="43" fontId="21" fillId="0" borderId="33" xfId="3" applyFont="1" applyBorder="1" applyAlignment="1">
      <alignment horizontal="center" wrapText="1"/>
    </xf>
    <xf numFmtId="0" fontId="21" fillId="0" borderId="0" xfId="9" applyFont="1" applyAlignment="1">
      <alignment wrapText="1"/>
    </xf>
    <xf numFmtId="0" fontId="24" fillId="0" borderId="0" xfId="9" applyFont="1" applyFill="1" applyBorder="1" applyAlignment="1">
      <alignment horizontal="left" indent="1"/>
    </xf>
    <xf numFmtId="0" fontId="25" fillId="0" borderId="26" xfId="9" applyFont="1" applyFill="1" applyBorder="1" applyAlignment="1">
      <alignment horizontal="left" indent="1"/>
    </xf>
    <xf numFmtId="0" fontId="21" fillId="0" borderId="28" xfId="9" applyFont="1" applyBorder="1" applyAlignment="1">
      <alignment horizontal="left" indent="1"/>
    </xf>
    <xf numFmtId="0" fontId="20" fillId="0" borderId="0" xfId="9" applyFont="1"/>
    <xf numFmtId="0" fontId="24" fillId="0" borderId="0" xfId="9" applyFont="1" applyBorder="1" applyAlignment="1">
      <alignment horizontal="left"/>
    </xf>
    <xf numFmtId="16" fontId="21" fillId="0" borderId="0" xfId="9" quotePrefix="1" applyNumberFormat="1" applyFont="1" applyBorder="1"/>
    <xf numFmtId="0" fontId="24" fillId="0" borderId="26" xfId="8" applyFont="1" applyBorder="1" applyAlignment="1">
      <alignment horizontal="left" vertical="center" indent="1"/>
    </xf>
    <xf numFmtId="0" fontId="24" fillId="0" borderId="0" xfId="8" applyFont="1" applyBorder="1" applyAlignment="1">
      <alignment vertical="center"/>
    </xf>
    <xf numFmtId="0" fontId="21" fillId="0" borderId="0" xfId="9" applyFont="1" applyBorder="1" applyAlignment="1">
      <alignment vertical="center"/>
    </xf>
    <xf numFmtId="43" fontId="20" fillId="0" borderId="33" xfId="3" applyFont="1" applyBorder="1" applyAlignment="1">
      <alignment horizontal="center" vertical="center"/>
    </xf>
    <xf numFmtId="43" fontId="21" fillId="0" borderId="33" xfId="3" applyFont="1" applyBorder="1" applyAlignment="1">
      <alignment horizontal="center" vertical="center"/>
    </xf>
    <xf numFmtId="43" fontId="21" fillId="0" borderId="38" xfId="3" applyFont="1" applyBorder="1" applyAlignment="1">
      <alignment horizontal="center"/>
    </xf>
    <xf numFmtId="0" fontId="21" fillId="0" borderId="0" xfId="9" applyFont="1" applyAlignment="1">
      <alignment horizontal="left"/>
    </xf>
    <xf numFmtId="0" fontId="20" fillId="0" borderId="0" xfId="9" applyFont="1" applyAlignment="1">
      <alignment horizontal="center"/>
    </xf>
    <xf numFmtId="43" fontId="21" fillId="0" borderId="0" xfId="3" applyFont="1" applyAlignment="1">
      <alignment horizontal="center"/>
    </xf>
    <xf numFmtId="0" fontId="27" fillId="0" borderId="1" xfId="21" applyFont="1" applyFill="1" applyBorder="1" applyAlignment="1">
      <alignment horizontal="center" vertical="center" wrapText="1"/>
    </xf>
    <xf numFmtId="0" fontId="27" fillId="0" borderId="1" xfId="21" applyFont="1" applyFill="1" applyBorder="1" applyAlignment="1">
      <alignment horizontal="center" vertical="center"/>
    </xf>
    <xf numFmtId="4" fontId="27" fillId="0" borderId="1" xfId="21" applyNumberFormat="1" applyFont="1" applyFill="1" applyBorder="1" applyAlignment="1">
      <alignment horizontal="center" vertical="center" wrapText="1"/>
    </xf>
    <xf numFmtId="0" fontId="28" fillId="0" borderId="0" xfId="21" applyFont="1" applyFill="1"/>
    <xf numFmtId="0" fontId="28" fillId="0" borderId="3" xfId="21" applyFont="1" applyBorder="1" applyAlignment="1">
      <alignment horizontal="center"/>
    </xf>
    <xf numFmtId="0" fontId="28" fillId="0" borderId="3" xfId="21" applyFont="1" applyBorder="1" applyAlignment="1">
      <alignment horizontal="left" indent="1"/>
    </xf>
    <xf numFmtId="1" fontId="28" fillId="0" borderId="3" xfId="21" applyNumberFormat="1" applyFont="1" applyBorder="1" applyAlignment="1">
      <alignment horizontal="center"/>
    </xf>
    <xf numFmtId="164" fontId="28" fillId="0" borderId="32" xfId="22" applyNumberFormat="1" applyFont="1" applyBorder="1" applyAlignment="1">
      <alignment horizontal="center"/>
    </xf>
    <xf numFmtId="0" fontId="28" fillId="0" borderId="0" xfId="21" applyFont="1"/>
    <xf numFmtId="0" fontId="28" fillId="0" borderId="32" xfId="21" applyFont="1" applyFill="1" applyBorder="1" applyAlignment="1">
      <alignment horizontal="center"/>
    </xf>
    <xf numFmtId="0" fontId="29" fillId="0" borderId="0" xfId="21" applyFont="1" applyFill="1" applyBorder="1" applyAlignment="1">
      <alignment horizontal="left" indent="1"/>
    </xf>
    <xf numFmtId="0" fontId="28" fillId="0" borderId="32" xfId="21" applyFont="1" applyFill="1" applyBorder="1" applyAlignment="1"/>
    <xf numFmtId="0" fontId="28" fillId="0" borderId="0" xfId="21" applyFont="1" applyFill="1" applyAlignment="1"/>
    <xf numFmtId="0" fontId="28" fillId="0" borderId="32" xfId="21" applyFont="1" applyBorder="1" applyAlignment="1">
      <alignment horizontal="center"/>
    </xf>
    <xf numFmtId="1" fontId="28" fillId="0" borderId="32" xfId="21" applyNumberFormat="1" applyFont="1" applyBorder="1" applyAlignment="1">
      <alignment horizontal="center"/>
    </xf>
    <xf numFmtId="0" fontId="27" fillId="0" borderId="0" xfId="21" applyFont="1" applyFill="1" applyBorder="1" applyAlignment="1">
      <alignment horizontal="left" wrapText="1"/>
    </xf>
    <xf numFmtId="4" fontId="29" fillId="0" borderId="32" xfId="21" applyNumberFormat="1" applyFont="1" applyBorder="1" applyAlignment="1">
      <alignment horizontal="left" indent="1"/>
    </xf>
    <xf numFmtId="0" fontId="29" fillId="0" borderId="32" xfId="21" applyFont="1" applyBorder="1" applyAlignment="1">
      <alignment horizontal="left" indent="1"/>
    </xf>
    <xf numFmtId="1" fontId="29" fillId="0" borderId="32" xfId="21" applyNumberFormat="1" applyFont="1" applyBorder="1" applyAlignment="1">
      <alignment horizontal="center"/>
    </xf>
    <xf numFmtId="0" fontId="28" fillId="0" borderId="32" xfId="21" applyFont="1" applyBorder="1" applyAlignment="1">
      <alignment horizontal="left" indent="1"/>
    </xf>
    <xf numFmtId="49" fontId="28" fillId="0" borderId="32" xfId="21" quotePrefix="1" applyNumberFormat="1" applyFont="1" applyBorder="1" applyAlignment="1">
      <alignment horizontal="center"/>
    </xf>
    <xf numFmtId="49" fontId="28" fillId="0" borderId="32" xfId="21" applyNumberFormat="1" applyFont="1" applyBorder="1" applyAlignment="1">
      <alignment horizontal="center"/>
    </xf>
    <xf numFmtId="164" fontId="30" fillId="0" borderId="32" xfId="22" applyNumberFormat="1" applyFont="1" applyBorder="1" applyAlignment="1">
      <alignment horizontal="center"/>
    </xf>
    <xf numFmtId="0" fontId="28" fillId="0" borderId="32" xfId="21" applyNumberFormat="1" applyFont="1" applyBorder="1" applyAlignment="1">
      <alignment horizontal="left" indent="1"/>
    </xf>
    <xf numFmtId="0" fontId="27" fillId="0" borderId="32" xfId="21" applyFont="1" applyBorder="1" applyAlignment="1">
      <alignment horizontal="left" indent="1"/>
    </xf>
    <xf numFmtId="1" fontId="27" fillId="0" borderId="32" xfId="21" applyNumberFormat="1" applyFont="1" applyBorder="1" applyAlignment="1">
      <alignment horizontal="center"/>
    </xf>
    <xf numFmtId="164" fontId="27" fillId="0" borderId="32" xfId="22" applyNumberFormat="1" applyFont="1" applyBorder="1" applyAlignment="1">
      <alignment horizontal="center"/>
    </xf>
    <xf numFmtId="43" fontId="28" fillId="0" borderId="0" xfId="21" applyNumberFormat="1" applyFont="1"/>
    <xf numFmtId="164" fontId="28" fillId="0" borderId="39" xfId="22" applyNumberFormat="1" applyFont="1" applyBorder="1" applyAlignment="1">
      <alignment horizontal="center"/>
    </xf>
    <xf numFmtId="0" fontId="28" fillId="0" borderId="2" xfId="21" applyFont="1" applyBorder="1" applyAlignment="1">
      <alignment horizontal="left" indent="1"/>
    </xf>
    <xf numFmtId="1" fontId="28" fillId="0" borderId="2" xfId="21" applyNumberFormat="1" applyFont="1" applyBorder="1" applyAlignment="1">
      <alignment horizontal="center"/>
    </xf>
    <xf numFmtId="164" fontId="28" fillId="0" borderId="2" xfId="22" applyNumberFormat="1" applyFont="1" applyBorder="1" applyAlignment="1">
      <alignment horizontal="center"/>
    </xf>
    <xf numFmtId="0" fontId="28" fillId="0" borderId="0" xfId="21" applyFont="1" applyBorder="1"/>
    <xf numFmtId="0" fontId="28" fillId="0" borderId="32" xfId="21" applyFont="1" applyBorder="1"/>
    <xf numFmtId="43" fontId="28" fillId="0" borderId="0" xfId="21" applyNumberFormat="1" applyFont="1" applyBorder="1"/>
    <xf numFmtId="164" fontId="28" fillId="0" borderId="32" xfId="21" applyNumberFormat="1" applyFont="1" applyBorder="1"/>
    <xf numFmtId="4" fontId="28" fillId="0" borderId="32" xfId="21" applyNumberFormat="1" applyFont="1" applyBorder="1"/>
    <xf numFmtId="0" fontId="28" fillId="0" borderId="2" xfId="21" applyFont="1" applyBorder="1" applyAlignment="1">
      <alignment horizontal="center"/>
    </xf>
    <xf numFmtId="0" fontId="28" fillId="0" borderId="0" xfId="21" applyFont="1" applyBorder="1" applyAlignment="1">
      <alignment horizontal="center"/>
    </xf>
    <xf numFmtId="0" fontId="28" fillId="0" borderId="0" xfId="21" applyFont="1" applyBorder="1" applyAlignment="1">
      <alignment horizontal="left" indent="1"/>
    </xf>
    <xf numFmtId="1" fontId="28" fillId="0" borderId="0" xfId="21" applyNumberFormat="1" applyFont="1" applyBorder="1" applyAlignment="1">
      <alignment horizontal="center"/>
    </xf>
    <xf numFmtId="164" fontId="28" fillId="0" borderId="0" xfId="22" applyNumberFormat="1" applyFont="1" applyBorder="1" applyAlignment="1">
      <alignment horizontal="center"/>
    </xf>
    <xf numFmtId="0" fontId="21" fillId="0" borderId="0" xfId="9" applyFont="1" applyBorder="1" applyAlignment="1">
      <alignment horizontal="center"/>
    </xf>
    <xf numFmtId="0" fontId="6" fillId="4" borderId="19" xfId="2" applyFont="1" applyFill="1" applyBorder="1" applyAlignment="1">
      <alignment horizontal="center" vertical="center"/>
    </xf>
    <xf numFmtId="0" fontId="6" fillId="4" borderId="1" xfId="2" applyFont="1" applyFill="1" applyBorder="1" applyAlignment="1">
      <alignment horizontal="left" vertical="top" wrapText="1"/>
    </xf>
    <xf numFmtId="0" fontId="6" fillId="4" borderId="1" xfId="2" applyFont="1" applyFill="1" applyBorder="1" applyAlignment="1">
      <alignment horizontal="center" vertical="top"/>
    </xf>
    <xf numFmtId="0" fontId="6" fillId="4" borderId="1" xfId="2" applyFont="1" applyFill="1" applyBorder="1" applyAlignment="1">
      <alignment horizontal="center" vertical="center"/>
    </xf>
    <xf numFmtId="2" fontId="6" fillId="4" borderId="1" xfId="2"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65" fontId="6" fillId="4" borderId="20" xfId="1" applyNumberFormat="1" applyFont="1" applyFill="1" applyBorder="1" applyAlignment="1">
      <alignment horizontal="center" vertical="center"/>
    </xf>
    <xf numFmtId="0" fontId="0" fillId="4" borderId="0" xfId="0" applyFill="1"/>
    <xf numFmtId="0" fontId="6" fillId="4" borderId="8" xfId="2" applyFont="1" applyFill="1" applyBorder="1" applyAlignment="1">
      <alignment horizontal="center" vertical="center"/>
    </xf>
    <xf numFmtId="165" fontId="6" fillId="0" borderId="4" xfId="1" applyNumberFormat="1" applyFont="1" applyFill="1" applyBorder="1" applyAlignment="1">
      <alignment horizontal="center" vertical="center"/>
    </xf>
    <xf numFmtId="0" fontId="0" fillId="0" borderId="1" xfId="0" applyBorder="1"/>
    <xf numFmtId="0" fontId="10" fillId="0" borderId="1" xfId="2" applyFont="1" applyFill="1" applyBorder="1" applyAlignment="1">
      <alignment horizontal="left" vertical="top"/>
    </xf>
    <xf numFmtId="0" fontId="2" fillId="0" borderId="1" xfId="2" applyFill="1" applyBorder="1" applyAlignment="1">
      <alignment horizontal="left" vertical="top"/>
    </xf>
    <xf numFmtId="0" fontId="0" fillId="0" borderId="2" xfId="0" applyBorder="1"/>
    <xf numFmtId="1" fontId="6" fillId="0" borderId="1" xfId="2" applyNumberFormat="1" applyFont="1" applyFill="1" applyBorder="1" applyAlignment="1">
      <alignment horizontal="center" vertical="top"/>
    </xf>
    <xf numFmtId="0" fontId="0" fillId="2" borderId="7" xfId="0" applyFill="1" applyBorder="1"/>
    <xf numFmtId="0" fontId="0" fillId="0" borderId="3" xfId="0" applyBorder="1"/>
    <xf numFmtId="0" fontId="0" fillId="0" borderId="1" xfId="0" applyBorder="1" applyAlignment="1">
      <alignment horizontal="center" vertical="center"/>
    </xf>
    <xf numFmtId="0" fontId="4" fillId="0" borderId="1" xfId="2" applyFont="1" applyFill="1" applyBorder="1" applyAlignment="1">
      <alignment horizontal="left" vertical="top" wrapText="1"/>
    </xf>
    <xf numFmtId="0" fontId="4" fillId="0" borderId="20" xfId="2" applyFont="1" applyFill="1" applyBorder="1" applyAlignment="1">
      <alignment horizontal="center" vertical="center"/>
    </xf>
    <xf numFmtId="0" fontId="4" fillId="0" borderId="1" xfId="2" applyNumberFormat="1" applyFont="1" applyFill="1" applyBorder="1" applyAlignment="1">
      <alignment horizontal="center" vertical="center" wrapText="1"/>
    </xf>
    <xf numFmtId="0" fontId="2" fillId="0" borderId="17" xfId="2" applyFill="1" applyBorder="1" applyAlignment="1">
      <alignment horizontal="left" vertical="top"/>
    </xf>
    <xf numFmtId="0" fontId="0" fillId="0" borderId="3" xfId="0" applyBorder="1" applyAlignment="1">
      <alignment horizontal="center" vertical="center"/>
    </xf>
    <xf numFmtId="0" fontId="18" fillId="0" borderId="1" xfId="2" applyFont="1" applyFill="1" applyBorder="1" applyAlignment="1">
      <alignment horizontal="center" vertical="center"/>
    </xf>
    <xf numFmtId="0" fontId="21" fillId="0" borderId="0" xfId="9" applyFont="1" applyBorder="1" applyAlignment="1">
      <alignment horizontal="center"/>
    </xf>
    <xf numFmtId="4" fontId="20" fillId="0" borderId="4" xfId="19" applyNumberFormat="1" applyFont="1" applyBorder="1" applyAlignment="1">
      <alignment horizontal="center" vertical="center"/>
    </xf>
    <xf numFmtId="4" fontId="20" fillId="0" borderId="9" xfId="19" applyNumberFormat="1" applyFont="1" applyBorder="1" applyAlignment="1">
      <alignment horizontal="center" vertical="center"/>
    </xf>
    <xf numFmtId="4" fontId="20" fillId="0" borderId="30" xfId="19" applyNumberFormat="1" applyFont="1" applyBorder="1" applyAlignment="1">
      <alignment horizontal="center" vertical="center"/>
    </xf>
    <xf numFmtId="0" fontId="21" fillId="0" borderId="26" xfId="9" applyFont="1" applyFill="1" applyBorder="1" applyAlignment="1">
      <alignment horizontal="center"/>
    </xf>
    <xf numFmtId="0" fontId="21" fillId="0" borderId="0" xfId="9" applyFont="1" applyFill="1" applyBorder="1" applyAlignment="1">
      <alignment horizontal="center"/>
    </xf>
    <xf numFmtId="0" fontId="24" fillId="0" borderId="26" xfId="8" applyFont="1" applyBorder="1" applyAlignment="1">
      <alignment horizontal="left" vertical="center" wrapText="1" indent="1"/>
    </xf>
    <xf numFmtId="0" fontId="24" fillId="0" borderId="0" xfId="8" applyFont="1" applyBorder="1" applyAlignment="1">
      <alignment horizontal="left" vertical="center" wrapText="1" indent="1"/>
    </xf>
    <xf numFmtId="0" fontId="20" fillId="0" borderId="0" xfId="9" applyFont="1" applyBorder="1" applyAlignment="1">
      <alignment horizontal="center"/>
    </xf>
    <xf numFmtId="0" fontId="4" fillId="0" borderId="4" xfId="2" applyFont="1" applyFill="1" applyBorder="1" applyAlignment="1">
      <alignment horizontal="left" vertical="top" wrapText="1"/>
    </xf>
    <xf numFmtId="0" fontId="4" fillId="0" borderId="9" xfId="2" applyFont="1" applyFill="1" applyBorder="1" applyAlignment="1">
      <alignment horizontal="left" vertical="top" wrapText="1"/>
    </xf>
    <xf numFmtId="0" fontId="4" fillId="0" borderId="18" xfId="2" applyFont="1" applyFill="1" applyBorder="1" applyAlignment="1">
      <alignment horizontal="left" vertical="top" wrapText="1"/>
    </xf>
    <xf numFmtId="0" fontId="4" fillId="0" borderId="1" xfId="2" applyFont="1" applyFill="1" applyBorder="1" applyAlignment="1">
      <alignment horizontal="center" vertical="top"/>
    </xf>
    <xf numFmtId="0" fontId="4" fillId="0" borderId="20" xfId="2" applyFont="1" applyFill="1" applyBorder="1" applyAlignment="1">
      <alignment horizontal="center" vertical="top"/>
    </xf>
    <xf numFmtId="0" fontId="4" fillId="3" borderId="4" xfId="2" applyFont="1" applyFill="1" applyBorder="1" applyAlignment="1">
      <alignment horizontal="center" vertical="top"/>
    </xf>
    <xf numFmtId="0" fontId="4" fillId="3" borderId="9" xfId="2" applyFont="1" applyFill="1" applyBorder="1" applyAlignment="1">
      <alignment horizontal="center" vertical="top"/>
    </xf>
    <xf numFmtId="0" fontId="4" fillId="3" borderId="18" xfId="2" applyFont="1" applyFill="1" applyBorder="1" applyAlignment="1">
      <alignment horizontal="center" vertical="top"/>
    </xf>
    <xf numFmtId="0" fontId="5" fillId="0" borderId="1" xfId="2" applyFont="1" applyFill="1" applyBorder="1" applyAlignment="1">
      <alignment horizontal="center" vertical="top" wrapText="1"/>
    </xf>
    <xf numFmtId="0" fontId="5" fillId="0" borderId="2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8" xfId="2" applyFont="1" applyFill="1" applyBorder="1" applyAlignment="1">
      <alignment horizontal="center" vertical="top" wrapText="1"/>
    </xf>
    <xf numFmtId="0" fontId="4" fillId="2" borderId="16" xfId="10" applyFont="1" applyFill="1" applyBorder="1" applyAlignment="1">
      <alignment horizontal="center" vertical="center" wrapText="1"/>
    </xf>
    <xf numFmtId="0" fontId="4" fillId="2" borderId="22" xfId="10" applyFont="1" applyFill="1" applyBorder="1" applyAlignment="1">
      <alignment horizontal="center" vertical="center" wrapText="1"/>
    </xf>
    <xf numFmtId="0" fontId="4" fillId="2" borderId="23" xfId="10" applyFont="1" applyFill="1" applyBorder="1" applyAlignment="1">
      <alignment horizontal="center" vertical="center" wrapText="1"/>
    </xf>
    <xf numFmtId="0" fontId="4" fillId="0" borderId="4" xfId="2" applyFont="1" applyFill="1" applyBorder="1" applyAlignment="1">
      <alignment horizontal="center" vertical="top" wrapText="1"/>
    </xf>
    <xf numFmtId="0" fontId="4" fillId="0" borderId="9" xfId="2" applyFont="1" applyFill="1" applyBorder="1" applyAlignment="1">
      <alignment horizontal="center" vertical="top" wrapText="1"/>
    </xf>
    <xf numFmtId="0" fontId="4" fillId="0" borderId="18" xfId="2" applyFont="1" applyFill="1" applyBorder="1" applyAlignment="1">
      <alignment horizontal="center" vertical="top" wrapText="1"/>
    </xf>
    <xf numFmtId="0" fontId="6" fillId="0" borderId="4" xfId="2" applyFont="1" applyFill="1" applyBorder="1" applyAlignment="1">
      <alignment horizontal="left" vertical="top"/>
    </xf>
    <xf numFmtId="0" fontId="6" fillId="0" borderId="9" xfId="2" applyFont="1" applyFill="1" applyBorder="1" applyAlignment="1">
      <alignment horizontal="left" vertical="top"/>
    </xf>
    <xf numFmtId="0" fontId="6" fillId="0" borderId="18" xfId="2" applyFont="1" applyFill="1" applyBorder="1" applyAlignment="1">
      <alignment horizontal="left" vertical="top"/>
    </xf>
    <xf numFmtId="0" fontId="6" fillId="0" borderId="4" xfId="2" applyFont="1" applyFill="1" applyBorder="1" applyAlignment="1">
      <alignment horizontal="left" vertical="top" wrapText="1"/>
    </xf>
    <xf numFmtId="0" fontId="6" fillId="0" borderId="9" xfId="2" applyFont="1" applyFill="1" applyBorder="1" applyAlignment="1">
      <alignment horizontal="left" vertical="top" wrapText="1"/>
    </xf>
    <xf numFmtId="0" fontId="6" fillId="0" borderId="18" xfId="2" applyFont="1" applyFill="1" applyBorder="1" applyAlignment="1">
      <alignment horizontal="left" vertical="top" wrapText="1"/>
    </xf>
    <xf numFmtId="0" fontId="6" fillId="0" borderId="4" xfId="2" applyFont="1" applyFill="1" applyBorder="1" applyAlignment="1">
      <alignment horizontal="center" vertical="top"/>
    </xf>
    <xf numFmtId="0" fontId="6" fillId="0" borderId="9" xfId="2" applyFont="1" applyFill="1" applyBorder="1" applyAlignment="1">
      <alignment horizontal="center" vertical="top"/>
    </xf>
    <xf numFmtId="0" fontId="6" fillId="0" borderId="18" xfId="2" applyFont="1" applyFill="1" applyBorder="1" applyAlignment="1">
      <alignment horizontal="center" vertical="top"/>
    </xf>
    <xf numFmtId="0" fontId="12" fillId="0" borderId="16" xfId="2" applyFont="1" applyFill="1" applyBorder="1" applyAlignment="1">
      <alignment horizontal="center" vertical="top"/>
    </xf>
    <xf numFmtId="0" fontId="12" fillId="0" borderId="9" xfId="2" applyFont="1" applyFill="1" applyBorder="1" applyAlignment="1">
      <alignment horizontal="center" vertical="top"/>
    </xf>
    <xf numFmtId="0" fontId="12" fillId="0" borderId="18" xfId="2" applyFont="1" applyFill="1" applyBorder="1" applyAlignment="1">
      <alignment horizontal="center" vertical="top"/>
    </xf>
    <xf numFmtId="166" fontId="6" fillId="0" borderId="4" xfId="2" applyNumberFormat="1" applyFont="1" applyFill="1" applyBorder="1" applyAlignment="1">
      <alignment vertical="center"/>
    </xf>
    <xf numFmtId="166" fontId="6" fillId="0" borderId="8" xfId="2" applyNumberFormat="1" applyFont="1" applyFill="1" applyBorder="1" applyAlignment="1">
      <alignment vertical="center"/>
    </xf>
    <xf numFmtId="0" fontId="4" fillId="2" borderId="6" xfId="2" applyFont="1" applyFill="1" applyBorder="1" applyAlignment="1">
      <alignment horizontal="center" vertical="top"/>
    </xf>
    <xf numFmtId="0" fontId="4" fillId="2" borderId="11" xfId="2" applyFont="1" applyFill="1" applyBorder="1" applyAlignment="1">
      <alignment horizontal="center" vertical="top"/>
    </xf>
    <xf numFmtId="0" fontId="4" fillId="2" borderId="12" xfId="2" applyFont="1" applyFill="1" applyBorder="1" applyAlignment="1">
      <alignment horizontal="center" vertical="top"/>
    </xf>
    <xf numFmtId="0" fontId="4" fillId="2" borderId="4" xfId="10" applyFont="1" applyFill="1" applyBorder="1" applyAlignment="1">
      <alignment horizontal="center" vertical="center" wrapText="1"/>
    </xf>
    <xf numFmtId="0" fontId="4" fillId="2" borderId="9" xfId="10"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2" xfId="2" applyFont="1" applyFill="1" applyBorder="1" applyAlignment="1">
      <alignment horizontal="center" vertical="center" wrapText="1"/>
    </xf>
    <xf numFmtId="0" fontId="4" fillId="2" borderId="4" xfId="2" applyFont="1" applyFill="1" applyBorder="1" applyAlignment="1">
      <alignment horizontal="center" vertical="top"/>
    </xf>
    <xf numFmtId="0" fontId="4" fillId="2" borderId="9" xfId="2" applyFont="1" applyFill="1" applyBorder="1" applyAlignment="1">
      <alignment horizontal="center" vertical="top"/>
    </xf>
    <xf numFmtId="0" fontId="4" fillId="2" borderId="10" xfId="2" applyFont="1" applyFill="1" applyBorder="1" applyAlignment="1">
      <alignment horizontal="center" vertical="top"/>
    </xf>
    <xf numFmtId="0" fontId="4" fillId="0" borderId="4" xfId="2" applyFont="1" applyFill="1" applyBorder="1" applyAlignment="1">
      <alignment horizontal="center" vertical="top"/>
    </xf>
    <xf numFmtId="0" fontId="4" fillId="0" borderId="9" xfId="2" applyFont="1" applyFill="1" applyBorder="1" applyAlignment="1">
      <alignment horizontal="center" vertical="top"/>
    </xf>
    <xf numFmtId="0" fontId="4" fillId="0" borderId="8" xfId="2" applyFont="1" applyFill="1" applyBorder="1" applyAlignment="1">
      <alignment horizontal="center" vertical="top"/>
    </xf>
    <xf numFmtId="0" fontId="13" fillId="2" borderId="4" xfId="2" applyFont="1" applyFill="1" applyBorder="1" applyAlignment="1">
      <alignment horizontal="center" vertical="top"/>
    </xf>
    <xf numFmtId="0" fontId="13" fillId="2" borderId="9" xfId="2" applyFont="1" applyFill="1" applyBorder="1" applyAlignment="1">
      <alignment horizontal="center" vertical="top"/>
    </xf>
    <xf numFmtId="166" fontId="6" fillId="0" borderId="5" xfId="2" applyNumberFormat="1" applyFont="1" applyFill="1" applyBorder="1" applyAlignment="1">
      <alignment vertical="center"/>
    </xf>
    <xf numFmtId="0" fontId="6" fillId="0" borderId="13" xfId="2" applyFont="1" applyFill="1" applyBorder="1" applyAlignment="1">
      <alignment vertical="center"/>
    </xf>
    <xf numFmtId="0" fontId="6" fillId="0" borderId="4" xfId="2" applyFont="1" applyFill="1" applyBorder="1" applyAlignment="1">
      <alignment horizontal="center" vertical="top" wrapText="1"/>
    </xf>
    <xf numFmtId="0" fontId="6" fillId="0" borderId="9" xfId="2" applyFont="1" applyFill="1" applyBorder="1" applyAlignment="1">
      <alignment horizontal="center" vertical="top" wrapText="1"/>
    </xf>
    <xf numFmtId="0" fontId="6" fillId="0" borderId="18" xfId="2" applyFont="1" applyFill="1" applyBorder="1" applyAlignment="1">
      <alignment horizontal="center" vertical="top" wrapText="1"/>
    </xf>
    <xf numFmtId="0" fontId="4" fillId="2" borderId="4" xfId="2" applyFont="1" applyFill="1" applyBorder="1" applyAlignment="1">
      <alignment horizontal="center" vertical="top" wrapText="1"/>
    </xf>
    <xf numFmtId="0" fontId="4" fillId="2" borderId="9" xfId="2" applyFont="1" applyFill="1" applyBorder="1" applyAlignment="1">
      <alignment horizontal="center" vertical="top" wrapText="1"/>
    </xf>
    <xf numFmtId="0" fontId="27" fillId="0" borderId="2" xfId="21" applyFont="1" applyBorder="1" applyAlignment="1">
      <alignment horizontal="center"/>
    </xf>
    <xf numFmtId="0" fontId="28" fillId="0" borderId="2" xfId="21" applyFont="1" applyBorder="1" applyAlignment="1"/>
  </cellXfs>
  <cellStyles count="23">
    <cellStyle name="Comma" xfId="1" builtinId="3"/>
    <cellStyle name="Comma 2 2 3" xfId="3" xr:uid="{00000000-0005-0000-0000-000001000000}"/>
    <cellStyle name="Comma 3" xfId="22" xr:uid="{00000000-0005-0000-0000-000002000000}"/>
    <cellStyle name="Comma 3 2" xfId="4" xr:uid="{00000000-0005-0000-0000-000003000000}"/>
    <cellStyle name="Comma 4" xfId="5" xr:uid="{00000000-0005-0000-0000-000004000000}"/>
    <cellStyle name="Comma 4 2" xfId="6" xr:uid="{00000000-0005-0000-0000-000005000000}"/>
    <cellStyle name="Comma 6 2" xfId="7" xr:uid="{00000000-0005-0000-0000-000006000000}"/>
    <cellStyle name="Followed Hyperlink" xfId="14" builtinId="9" hidden="1"/>
    <cellStyle name="Followed Hyperlink" xfId="16" builtinId="9" hidden="1"/>
    <cellStyle name="Followed Hyperlink" xfId="18" builtinId="9" hidden="1"/>
    <cellStyle name="Hyperlink" xfId="13" builtinId="8" hidden="1"/>
    <cellStyle name="Hyperlink" xfId="15" builtinId="8" hidden="1"/>
    <cellStyle name="Hyperlink" xfId="17" builtinId="8" hidden="1"/>
    <cellStyle name="Normal" xfId="0" builtinId="0"/>
    <cellStyle name="Normal 10" xfId="20" xr:uid="{00000000-0005-0000-0000-00000E000000}"/>
    <cellStyle name="Normal 2" xfId="2" xr:uid="{00000000-0005-0000-0000-00000F000000}"/>
    <cellStyle name="Normal 2 2" xfId="8" xr:uid="{00000000-0005-0000-0000-000010000000}"/>
    <cellStyle name="Normal 2 2 2" xfId="19" xr:uid="{00000000-0005-0000-0000-000011000000}"/>
    <cellStyle name="Normal 3" xfId="9" xr:uid="{00000000-0005-0000-0000-000012000000}"/>
    <cellStyle name="Normal 3 2" xfId="10" xr:uid="{00000000-0005-0000-0000-000013000000}"/>
    <cellStyle name="Normal 3 2 2" xfId="11" xr:uid="{00000000-0005-0000-0000-000014000000}"/>
    <cellStyle name="Normal 3 2 3" xfId="12" xr:uid="{00000000-0005-0000-0000-000015000000}"/>
    <cellStyle name="Normal 4" xfId="2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Archicd%20files/ADALE/Adale%20Final%20Projects/Adale%20women%20center%20documents/Blank%20Boq-Adale-women-ce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ies"/>
      <sheetName val="Multipurpose-Hall"/>
      <sheetName val="BOUNDARY WALL"/>
      <sheetName val="Existing Building-Renovation"/>
      <sheetName val="Site Improvement"/>
      <sheetName val="SUMMARY"/>
    </sheetNames>
    <sheetDataSet>
      <sheetData sheetId="0"/>
      <sheetData sheetId="1">
        <row r="3">
          <cell r="B3" t="str">
            <v xml:space="preserve">GRANT NO. </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774"/>
  <sheetViews>
    <sheetView view="pageBreakPreview" topLeftCell="A70" zoomScale="75" zoomScaleNormal="75" zoomScaleSheetLayoutView="75" workbookViewId="0">
      <selection activeCell="D79" sqref="D79:G79"/>
    </sheetView>
  </sheetViews>
  <sheetFormatPr defaultColWidth="1.26953125" defaultRowHeight="13.5" customHeight="1" x14ac:dyDescent="0.3"/>
  <cols>
    <col min="1" max="1" width="10.1796875" style="144" customWidth="1"/>
    <col min="2" max="2" width="13.54296875" style="94" customWidth="1"/>
    <col min="3" max="3" width="9" style="87" customWidth="1"/>
    <col min="4" max="4" width="7.453125" style="87" customWidth="1"/>
    <col min="5" max="6" width="7.54296875" style="87" customWidth="1"/>
    <col min="7" max="7" width="15" style="87" customWidth="1"/>
    <col min="8" max="8" width="8.81640625" style="87" customWidth="1"/>
    <col min="9" max="9" width="14.54296875" style="90" customWidth="1"/>
    <col min="10" max="10" width="14.453125" style="90" customWidth="1"/>
    <col min="11" max="11" width="19.81640625" style="145" customWidth="1"/>
    <col min="12" max="253" width="9.1796875" style="87" customWidth="1"/>
    <col min="254" max="254" width="1.26953125" style="87"/>
    <col min="255" max="255" width="1.26953125" style="87" customWidth="1"/>
    <col min="256" max="256" width="3.54296875" style="87" customWidth="1"/>
    <col min="257" max="257" width="11.1796875" style="87" customWidth="1"/>
    <col min="258" max="258" width="9" style="87" customWidth="1"/>
    <col min="259" max="259" width="7.453125" style="87" customWidth="1"/>
    <col min="260" max="262" width="7.54296875" style="87" customWidth="1"/>
    <col min="263" max="263" width="5.7265625" style="87" customWidth="1"/>
    <col min="264" max="264" width="15.81640625" style="87" customWidth="1"/>
    <col min="265" max="265" width="19.453125" style="87" customWidth="1"/>
    <col min="266" max="266" width="14.7265625" style="87" customWidth="1"/>
    <col min="267" max="267" width="4.1796875" style="87" customWidth="1"/>
    <col min="268" max="509" width="9.1796875" style="87" customWidth="1"/>
    <col min="510" max="510" width="1.26953125" style="87"/>
    <col min="511" max="511" width="1.26953125" style="87" customWidth="1"/>
    <col min="512" max="512" width="3.54296875" style="87" customWidth="1"/>
    <col min="513" max="513" width="11.1796875" style="87" customWidth="1"/>
    <col min="514" max="514" width="9" style="87" customWidth="1"/>
    <col min="515" max="515" width="7.453125" style="87" customWidth="1"/>
    <col min="516" max="518" width="7.54296875" style="87" customWidth="1"/>
    <col min="519" max="519" width="5.7265625" style="87" customWidth="1"/>
    <col min="520" max="520" width="15.81640625" style="87" customWidth="1"/>
    <col min="521" max="521" width="19.453125" style="87" customWidth="1"/>
    <col min="522" max="522" width="14.7265625" style="87" customWidth="1"/>
    <col min="523" max="523" width="4.1796875" style="87" customWidth="1"/>
    <col min="524" max="765" width="9.1796875" style="87" customWidth="1"/>
    <col min="766" max="766" width="1.26953125" style="87"/>
    <col min="767" max="767" width="1.26953125" style="87" customWidth="1"/>
    <col min="768" max="768" width="3.54296875" style="87" customWidth="1"/>
    <col min="769" max="769" width="11.1796875" style="87" customWidth="1"/>
    <col min="770" max="770" width="9" style="87" customWidth="1"/>
    <col min="771" max="771" width="7.453125" style="87" customWidth="1"/>
    <col min="772" max="774" width="7.54296875" style="87" customWidth="1"/>
    <col min="775" max="775" width="5.7265625" style="87" customWidth="1"/>
    <col min="776" max="776" width="15.81640625" style="87" customWidth="1"/>
    <col min="777" max="777" width="19.453125" style="87" customWidth="1"/>
    <col min="778" max="778" width="14.7265625" style="87" customWidth="1"/>
    <col min="779" max="779" width="4.1796875" style="87" customWidth="1"/>
    <col min="780" max="1021" width="9.1796875" style="87" customWidth="1"/>
    <col min="1022" max="1022" width="1.26953125" style="87"/>
    <col min="1023" max="1023" width="1.26953125" style="87" customWidth="1"/>
    <col min="1024" max="1024" width="3.54296875" style="87" customWidth="1"/>
    <col min="1025" max="1025" width="11.1796875" style="87" customWidth="1"/>
    <col min="1026" max="1026" width="9" style="87" customWidth="1"/>
    <col min="1027" max="1027" width="7.453125" style="87" customWidth="1"/>
    <col min="1028" max="1030" width="7.54296875" style="87" customWidth="1"/>
    <col min="1031" max="1031" width="5.7265625" style="87" customWidth="1"/>
    <col min="1032" max="1032" width="15.81640625" style="87" customWidth="1"/>
    <col min="1033" max="1033" width="19.453125" style="87" customWidth="1"/>
    <col min="1034" max="1034" width="14.7265625" style="87" customWidth="1"/>
    <col min="1035" max="1035" width="4.1796875" style="87" customWidth="1"/>
    <col min="1036" max="1277" width="9.1796875" style="87" customWidth="1"/>
    <col min="1278" max="1278" width="1.26953125" style="87"/>
    <col min="1279" max="1279" width="1.26953125" style="87" customWidth="1"/>
    <col min="1280" max="1280" width="3.54296875" style="87" customWidth="1"/>
    <col min="1281" max="1281" width="11.1796875" style="87" customWidth="1"/>
    <col min="1282" max="1282" width="9" style="87" customWidth="1"/>
    <col min="1283" max="1283" width="7.453125" style="87" customWidth="1"/>
    <col min="1284" max="1286" width="7.54296875" style="87" customWidth="1"/>
    <col min="1287" max="1287" width="5.7265625" style="87" customWidth="1"/>
    <col min="1288" max="1288" width="15.81640625" style="87" customWidth="1"/>
    <col min="1289" max="1289" width="19.453125" style="87" customWidth="1"/>
    <col min="1290" max="1290" width="14.7265625" style="87" customWidth="1"/>
    <col min="1291" max="1291" width="4.1796875" style="87" customWidth="1"/>
    <col min="1292" max="1533" width="9.1796875" style="87" customWidth="1"/>
    <col min="1534" max="1534" width="1.26953125" style="87"/>
    <col min="1535" max="1535" width="1.26953125" style="87" customWidth="1"/>
    <col min="1536" max="1536" width="3.54296875" style="87" customWidth="1"/>
    <col min="1537" max="1537" width="11.1796875" style="87" customWidth="1"/>
    <col min="1538" max="1538" width="9" style="87" customWidth="1"/>
    <col min="1539" max="1539" width="7.453125" style="87" customWidth="1"/>
    <col min="1540" max="1542" width="7.54296875" style="87" customWidth="1"/>
    <col min="1543" max="1543" width="5.7265625" style="87" customWidth="1"/>
    <col min="1544" max="1544" width="15.81640625" style="87" customWidth="1"/>
    <col min="1545" max="1545" width="19.453125" style="87" customWidth="1"/>
    <col min="1546" max="1546" width="14.7265625" style="87" customWidth="1"/>
    <col min="1547" max="1547" width="4.1796875" style="87" customWidth="1"/>
    <col min="1548" max="1789" width="9.1796875" style="87" customWidth="1"/>
    <col min="1790" max="1790" width="1.26953125" style="87"/>
    <col min="1791" max="1791" width="1.26953125" style="87" customWidth="1"/>
    <col min="1792" max="1792" width="3.54296875" style="87" customWidth="1"/>
    <col min="1793" max="1793" width="11.1796875" style="87" customWidth="1"/>
    <col min="1794" max="1794" width="9" style="87" customWidth="1"/>
    <col min="1795" max="1795" width="7.453125" style="87" customWidth="1"/>
    <col min="1796" max="1798" width="7.54296875" style="87" customWidth="1"/>
    <col min="1799" max="1799" width="5.7265625" style="87" customWidth="1"/>
    <col min="1800" max="1800" width="15.81640625" style="87" customWidth="1"/>
    <col min="1801" max="1801" width="19.453125" style="87" customWidth="1"/>
    <col min="1802" max="1802" width="14.7265625" style="87" customWidth="1"/>
    <col min="1803" max="1803" width="4.1796875" style="87" customWidth="1"/>
    <col min="1804" max="2045" width="9.1796875" style="87" customWidth="1"/>
    <col min="2046" max="2046" width="1.26953125" style="87"/>
    <col min="2047" max="2047" width="1.26953125" style="87" customWidth="1"/>
    <col min="2048" max="2048" width="3.54296875" style="87" customWidth="1"/>
    <col min="2049" max="2049" width="11.1796875" style="87" customWidth="1"/>
    <col min="2050" max="2050" width="9" style="87" customWidth="1"/>
    <col min="2051" max="2051" width="7.453125" style="87" customWidth="1"/>
    <col min="2052" max="2054" width="7.54296875" style="87" customWidth="1"/>
    <col min="2055" max="2055" width="5.7265625" style="87" customWidth="1"/>
    <col min="2056" max="2056" width="15.81640625" style="87" customWidth="1"/>
    <col min="2057" max="2057" width="19.453125" style="87" customWidth="1"/>
    <col min="2058" max="2058" width="14.7265625" style="87" customWidth="1"/>
    <col min="2059" max="2059" width="4.1796875" style="87" customWidth="1"/>
    <col min="2060" max="2301" width="9.1796875" style="87" customWidth="1"/>
    <col min="2302" max="2302" width="1.26953125" style="87"/>
    <col min="2303" max="2303" width="1.26953125" style="87" customWidth="1"/>
    <col min="2304" max="2304" width="3.54296875" style="87" customWidth="1"/>
    <col min="2305" max="2305" width="11.1796875" style="87" customWidth="1"/>
    <col min="2306" max="2306" width="9" style="87" customWidth="1"/>
    <col min="2307" max="2307" width="7.453125" style="87" customWidth="1"/>
    <col min="2308" max="2310" width="7.54296875" style="87" customWidth="1"/>
    <col min="2311" max="2311" width="5.7265625" style="87" customWidth="1"/>
    <col min="2312" max="2312" width="15.81640625" style="87" customWidth="1"/>
    <col min="2313" max="2313" width="19.453125" style="87" customWidth="1"/>
    <col min="2314" max="2314" width="14.7265625" style="87" customWidth="1"/>
    <col min="2315" max="2315" width="4.1796875" style="87" customWidth="1"/>
    <col min="2316" max="2557" width="9.1796875" style="87" customWidth="1"/>
    <col min="2558" max="2558" width="1.26953125" style="87"/>
    <col min="2559" max="2559" width="1.26953125" style="87" customWidth="1"/>
    <col min="2560" max="2560" width="3.54296875" style="87" customWidth="1"/>
    <col min="2561" max="2561" width="11.1796875" style="87" customWidth="1"/>
    <col min="2562" max="2562" width="9" style="87" customWidth="1"/>
    <col min="2563" max="2563" width="7.453125" style="87" customWidth="1"/>
    <col min="2564" max="2566" width="7.54296875" style="87" customWidth="1"/>
    <col min="2567" max="2567" width="5.7265625" style="87" customWidth="1"/>
    <col min="2568" max="2568" width="15.81640625" style="87" customWidth="1"/>
    <col min="2569" max="2569" width="19.453125" style="87" customWidth="1"/>
    <col min="2570" max="2570" width="14.7265625" style="87" customWidth="1"/>
    <col min="2571" max="2571" width="4.1796875" style="87" customWidth="1"/>
    <col min="2572" max="2813" width="9.1796875" style="87" customWidth="1"/>
    <col min="2814" max="2814" width="1.26953125" style="87"/>
    <col min="2815" max="2815" width="1.26953125" style="87" customWidth="1"/>
    <col min="2816" max="2816" width="3.54296875" style="87" customWidth="1"/>
    <col min="2817" max="2817" width="11.1796875" style="87" customWidth="1"/>
    <col min="2818" max="2818" width="9" style="87" customWidth="1"/>
    <col min="2819" max="2819" width="7.453125" style="87" customWidth="1"/>
    <col min="2820" max="2822" width="7.54296875" style="87" customWidth="1"/>
    <col min="2823" max="2823" width="5.7265625" style="87" customWidth="1"/>
    <col min="2824" max="2824" width="15.81640625" style="87" customWidth="1"/>
    <col min="2825" max="2825" width="19.453125" style="87" customWidth="1"/>
    <col min="2826" max="2826" width="14.7265625" style="87" customWidth="1"/>
    <col min="2827" max="2827" width="4.1796875" style="87" customWidth="1"/>
    <col min="2828" max="3069" width="9.1796875" style="87" customWidth="1"/>
    <col min="3070" max="3070" width="1.26953125" style="87"/>
    <col min="3071" max="3071" width="1.26953125" style="87" customWidth="1"/>
    <col min="3072" max="3072" width="3.54296875" style="87" customWidth="1"/>
    <col min="3073" max="3073" width="11.1796875" style="87" customWidth="1"/>
    <col min="3074" max="3074" width="9" style="87" customWidth="1"/>
    <col min="3075" max="3075" width="7.453125" style="87" customWidth="1"/>
    <col min="3076" max="3078" width="7.54296875" style="87" customWidth="1"/>
    <col min="3079" max="3079" width="5.7265625" style="87" customWidth="1"/>
    <col min="3080" max="3080" width="15.81640625" style="87" customWidth="1"/>
    <col min="3081" max="3081" width="19.453125" style="87" customWidth="1"/>
    <col min="3082" max="3082" width="14.7265625" style="87" customWidth="1"/>
    <col min="3083" max="3083" width="4.1796875" style="87" customWidth="1"/>
    <col min="3084" max="3325" width="9.1796875" style="87" customWidth="1"/>
    <col min="3326" max="3326" width="1.26953125" style="87"/>
    <col min="3327" max="3327" width="1.26953125" style="87" customWidth="1"/>
    <col min="3328" max="3328" width="3.54296875" style="87" customWidth="1"/>
    <col min="3329" max="3329" width="11.1796875" style="87" customWidth="1"/>
    <col min="3330" max="3330" width="9" style="87" customWidth="1"/>
    <col min="3331" max="3331" width="7.453125" style="87" customWidth="1"/>
    <col min="3332" max="3334" width="7.54296875" style="87" customWidth="1"/>
    <col min="3335" max="3335" width="5.7265625" style="87" customWidth="1"/>
    <col min="3336" max="3336" width="15.81640625" style="87" customWidth="1"/>
    <col min="3337" max="3337" width="19.453125" style="87" customWidth="1"/>
    <col min="3338" max="3338" width="14.7265625" style="87" customWidth="1"/>
    <col min="3339" max="3339" width="4.1796875" style="87" customWidth="1"/>
    <col min="3340" max="3581" width="9.1796875" style="87" customWidth="1"/>
    <col min="3582" max="3582" width="1.26953125" style="87"/>
    <col min="3583" max="3583" width="1.26953125" style="87" customWidth="1"/>
    <col min="3584" max="3584" width="3.54296875" style="87" customWidth="1"/>
    <col min="3585" max="3585" width="11.1796875" style="87" customWidth="1"/>
    <col min="3586" max="3586" width="9" style="87" customWidth="1"/>
    <col min="3587" max="3587" width="7.453125" style="87" customWidth="1"/>
    <col min="3588" max="3590" width="7.54296875" style="87" customWidth="1"/>
    <col min="3591" max="3591" width="5.7265625" style="87" customWidth="1"/>
    <col min="3592" max="3592" width="15.81640625" style="87" customWidth="1"/>
    <col min="3593" max="3593" width="19.453125" style="87" customWidth="1"/>
    <col min="3594" max="3594" width="14.7265625" style="87" customWidth="1"/>
    <col min="3595" max="3595" width="4.1796875" style="87" customWidth="1"/>
    <col min="3596" max="3837" width="9.1796875" style="87" customWidth="1"/>
    <col min="3838" max="3838" width="1.26953125" style="87"/>
    <col min="3839" max="3839" width="1.26953125" style="87" customWidth="1"/>
    <col min="3840" max="3840" width="3.54296875" style="87" customWidth="1"/>
    <col min="3841" max="3841" width="11.1796875" style="87" customWidth="1"/>
    <col min="3842" max="3842" width="9" style="87" customWidth="1"/>
    <col min="3843" max="3843" width="7.453125" style="87" customWidth="1"/>
    <col min="3844" max="3846" width="7.54296875" style="87" customWidth="1"/>
    <col min="3847" max="3847" width="5.7265625" style="87" customWidth="1"/>
    <col min="3848" max="3848" width="15.81640625" style="87" customWidth="1"/>
    <col min="3849" max="3849" width="19.453125" style="87" customWidth="1"/>
    <col min="3850" max="3850" width="14.7265625" style="87" customWidth="1"/>
    <col min="3851" max="3851" width="4.1796875" style="87" customWidth="1"/>
    <col min="3852" max="4093" width="9.1796875" style="87" customWidth="1"/>
    <col min="4094" max="4094" width="1.26953125" style="87"/>
    <col min="4095" max="4095" width="1.26953125" style="87" customWidth="1"/>
    <col min="4096" max="4096" width="3.54296875" style="87" customWidth="1"/>
    <col min="4097" max="4097" width="11.1796875" style="87" customWidth="1"/>
    <col min="4098" max="4098" width="9" style="87" customWidth="1"/>
    <col min="4099" max="4099" width="7.453125" style="87" customWidth="1"/>
    <col min="4100" max="4102" width="7.54296875" style="87" customWidth="1"/>
    <col min="4103" max="4103" width="5.7265625" style="87" customWidth="1"/>
    <col min="4104" max="4104" width="15.81640625" style="87" customWidth="1"/>
    <col min="4105" max="4105" width="19.453125" style="87" customWidth="1"/>
    <col min="4106" max="4106" width="14.7265625" style="87" customWidth="1"/>
    <col min="4107" max="4107" width="4.1796875" style="87" customWidth="1"/>
    <col min="4108" max="4349" width="9.1796875" style="87" customWidth="1"/>
    <col min="4350" max="4350" width="1.26953125" style="87"/>
    <col min="4351" max="4351" width="1.26953125" style="87" customWidth="1"/>
    <col min="4352" max="4352" width="3.54296875" style="87" customWidth="1"/>
    <col min="4353" max="4353" width="11.1796875" style="87" customWidth="1"/>
    <col min="4354" max="4354" width="9" style="87" customWidth="1"/>
    <col min="4355" max="4355" width="7.453125" style="87" customWidth="1"/>
    <col min="4356" max="4358" width="7.54296875" style="87" customWidth="1"/>
    <col min="4359" max="4359" width="5.7265625" style="87" customWidth="1"/>
    <col min="4360" max="4360" width="15.81640625" style="87" customWidth="1"/>
    <col min="4361" max="4361" width="19.453125" style="87" customWidth="1"/>
    <col min="4362" max="4362" width="14.7265625" style="87" customWidth="1"/>
    <col min="4363" max="4363" width="4.1796875" style="87" customWidth="1"/>
    <col min="4364" max="4605" width="9.1796875" style="87" customWidth="1"/>
    <col min="4606" max="4606" width="1.26953125" style="87"/>
    <col min="4607" max="4607" width="1.26953125" style="87" customWidth="1"/>
    <col min="4608" max="4608" width="3.54296875" style="87" customWidth="1"/>
    <col min="4609" max="4609" width="11.1796875" style="87" customWidth="1"/>
    <col min="4610" max="4610" width="9" style="87" customWidth="1"/>
    <col min="4611" max="4611" width="7.453125" style="87" customWidth="1"/>
    <col min="4612" max="4614" width="7.54296875" style="87" customWidth="1"/>
    <col min="4615" max="4615" width="5.7265625" style="87" customWidth="1"/>
    <col min="4616" max="4616" width="15.81640625" style="87" customWidth="1"/>
    <col min="4617" max="4617" width="19.453125" style="87" customWidth="1"/>
    <col min="4618" max="4618" width="14.7265625" style="87" customWidth="1"/>
    <col min="4619" max="4619" width="4.1796875" style="87" customWidth="1"/>
    <col min="4620" max="4861" width="9.1796875" style="87" customWidth="1"/>
    <col min="4862" max="4862" width="1.26953125" style="87"/>
    <col min="4863" max="4863" width="1.26953125" style="87" customWidth="1"/>
    <col min="4864" max="4864" width="3.54296875" style="87" customWidth="1"/>
    <col min="4865" max="4865" width="11.1796875" style="87" customWidth="1"/>
    <col min="4866" max="4866" width="9" style="87" customWidth="1"/>
    <col min="4867" max="4867" width="7.453125" style="87" customWidth="1"/>
    <col min="4868" max="4870" width="7.54296875" style="87" customWidth="1"/>
    <col min="4871" max="4871" width="5.7265625" style="87" customWidth="1"/>
    <col min="4872" max="4872" width="15.81640625" style="87" customWidth="1"/>
    <col min="4873" max="4873" width="19.453125" style="87" customWidth="1"/>
    <col min="4874" max="4874" width="14.7265625" style="87" customWidth="1"/>
    <col min="4875" max="4875" width="4.1796875" style="87" customWidth="1"/>
    <col min="4876" max="5117" width="9.1796875" style="87" customWidth="1"/>
    <col min="5118" max="5118" width="1.26953125" style="87"/>
    <col min="5119" max="5119" width="1.26953125" style="87" customWidth="1"/>
    <col min="5120" max="5120" width="3.54296875" style="87" customWidth="1"/>
    <col min="5121" max="5121" width="11.1796875" style="87" customWidth="1"/>
    <col min="5122" max="5122" width="9" style="87" customWidth="1"/>
    <col min="5123" max="5123" width="7.453125" style="87" customWidth="1"/>
    <col min="5124" max="5126" width="7.54296875" style="87" customWidth="1"/>
    <col min="5127" max="5127" width="5.7265625" style="87" customWidth="1"/>
    <col min="5128" max="5128" width="15.81640625" style="87" customWidth="1"/>
    <col min="5129" max="5129" width="19.453125" style="87" customWidth="1"/>
    <col min="5130" max="5130" width="14.7265625" style="87" customWidth="1"/>
    <col min="5131" max="5131" width="4.1796875" style="87" customWidth="1"/>
    <col min="5132" max="5373" width="9.1796875" style="87" customWidth="1"/>
    <col min="5374" max="5374" width="1.26953125" style="87"/>
    <col min="5375" max="5375" width="1.26953125" style="87" customWidth="1"/>
    <col min="5376" max="5376" width="3.54296875" style="87" customWidth="1"/>
    <col min="5377" max="5377" width="11.1796875" style="87" customWidth="1"/>
    <col min="5378" max="5378" width="9" style="87" customWidth="1"/>
    <col min="5379" max="5379" width="7.453125" style="87" customWidth="1"/>
    <col min="5380" max="5382" width="7.54296875" style="87" customWidth="1"/>
    <col min="5383" max="5383" width="5.7265625" style="87" customWidth="1"/>
    <col min="5384" max="5384" width="15.81640625" style="87" customWidth="1"/>
    <col min="5385" max="5385" width="19.453125" style="87" customWidth="1"/>
    <col min="5386" max="5386" width="14.7265625" style="87" customWidth="1"/>
    <col min="5387" max="5387" width="4.1796875" style="87" customWidth="1"/>
    <col min="5388" max="5629" width="9.1796875" style="87" customWidth="1"/>
    <col min="5630" max="5630" width="1.26953125" style="87"/>
    <col min="5631" max="5631" width="1.26953125" style="87" customWidth="1"/>
    <col min="5632" max="5632" width="3.54296875" style="87" customWidth="1"/>
    <col min="5633" max="5633" width="11.1796875" style="87" customWidth="1"/>
    <col min="5634" max="5634" width="9" style="87" customWidth="1"/>
    <col min="5635" max="5635" width="7.453125" style="87" customWidth="1"/>
    <col min="5636" max="5638" width="7.54296875" style="87" customWidth="1"/>
    <col min="5639" max="5639" width="5.7265625" style="87" customWidth="1"/>
    <col min="5640" max="5640" width="15.81640625" style="87" customWidth="1"/>
    <col min="5641" max="5641" width="19.453125" style="87" customWidth="1"/>
    <col min="5642" max="5642" width="14.7265625" style="87" customWidth="1"/>
    <col min="5643" max="5643" width="4.1796875" style="87" customWidth="1"/>
    <col min="5644" max="5885" width="9.1796875" style="87" customWidth="1"/>
    <col min="5886" max="5886" width="1.26953125" style="87"/>
    <col min="5887" max="5887" width="1.26953125" style="87" customWidth="1"/>
    <col min="5888" max="5888" width="3.54296875" style="87" customWidth="1"/>
    <col min="5889" max="5889" width="11.1796875" style="87" customWidth="1"/>
    <col min="5890" max="5890" width="9" style="87" customWidth="1"/>
    <col min="5891" max="5891" width="7.453125" style="87" customWidth="1"/>
    <col min="5892" max="5894" width="7.54296875" style="87" customWidth="1"/>
    <col min="5895" max="5895" width="5.7265625" style="87" customWidth="1"/>
    <col min="5896" max="5896" width="15.81640625" style="87" customWidth="1"/>
    <col min="5897" max="5897" width="19.453125" style="87" customWidth="1"/>
    <col min="5898" max="5898" width="14.7265625" style="87" customWidth="1"/>
    <col min="5899" max="5899" width="4.1796875" style="87" customWidth="1"/>
    <col min="5900" max="6141" width="9.1796875" style="87" customWidth="1"/>
    <col min="6142" max="6142" width="1.26953125" style="87"/>
    <col min="6143" max="6143" width="1.26953125" style="87" customWidth="1"/>
    <col min="6144" max="6144" width="3.54296875" style="87" customWidth="1"/>
    <col min="6145" max="6145" width="11.1796875" style="87" customWidth="1"/>
    <col min="6146" max="6146" width="9" style="87" customWidth="1"/>
    <col min="6147" max="6147" width="7.453125" style="87" customWidth="1"/>
    <col min="6148" max="6150" width="7.54296875" style="87" customWidth="1"/>
    <col min="6151" max="6151" width="5.7265625" style="87" customWidth="1"/>
    <col min="6152" max="6152" width="15.81640625" style="87" customWidth="1"/>
    <col min="6153" max="6153" width="19.453125" style="87" customWidth="1"/>
    <col min="6154" max="6154" width="14.7265625" style="87" customWidth="1"/>
    <col min="6155" max="6155" width="4.1796875" style="87" customWidth="1"/>
    <col min="6156" max="6397" width="9.1796875" style="87" customWidth="1"/>
    <col min="6398" max="6398" width="1.26953125" style="87"/>
    <col min="6399" max="6399" width="1.26953125" style="87" customWidth="1"/>
    <col min="6400" max="6400" width="3.54296875" style="87" customWidth="1"/>
    <col min="6401" max="6401" width="11.1796875" style="87" customWidth="1"/>
    <col min="6402" max="6402" width="9" style="87" customWidth="1"/>
    <col min="6403" max="6403" width="7.453125" style="87" customWidth="1"/>
    <col min="6404" max="6406" width="7.54296875" style="87" customWidth="1"/>
    <col min="6407" max="6407" width="5.7265625" style="87" customWidth="1"/>
    <col min="6408" max="6408" width="15.81640625" style="87" customWidth="1"/>
    <col min="6409" max="6409" width="19.453125" style="87" customWidth="1"/>
    <col min="6410" max="6410" width="14.7265625" style="87" customWidth="1"/>
    <col min="6411" max="6411" width="4.1796875" style="87" customWidth="1"/>
    <col min="6412" max="6653" width="9.1796875" style="87" customWidth="1"/>
    <col min="6654" max="6654" width="1.26953125" style="87"/>
    <col min="6655" max="6655" width="1.26953125" style="87" customWidth="1"/>
    <col min="6656" max="6656" width="3.54296875" style="87" customWidth="1"/>
    <col min="6657" max="6657" width="11.1796875" style="87" customWidth="1"/>
    <col min="6658" max="6658" width="9" style="87" customWidth="1"/>
    <col min="6659" max="6659" width="7.453125" style="87" customWidth="1"/>
    <col min="6660" max="6662" width="7.54296875" style="87" customWidth="1"/>
    <col min="6663" max="6663" width="5.7265625" style="87" customWidth="1"/>
    <col min="6664" max="6664" width="15.81640625" style="87" customWidth="1"/>
    <col min="6665" max="6665" width="19.453125" style="87" customWidth="1"/>
    <col min="6666" max="6666" width="14.7265625" style="87" customWidth="1"/>
    <col min="6667" max="6667" width="4.1796875" style="87" customWidth="1"/>
    <col min="6668" max="6909" width="9.1796875" style="87" customWidth="1"/>
    <col min="6910" max="6910" width="1.26953125" style="87"/>
    <col min="6911" max="6911" width="1.26953125" style="87" customWidth="1"/>
    <col min="6912" max="6912" width="3.54296875" style="87" customWidth="1"/>
    <col min="6913" max="6913" width="11.1796875" style="87" customWidth="1"/>
    <col min="6914" max="6914" width="9" style="87" customWidth="1"/>
    <col min="6915" max="6915" width="7.453125" style="87" customWidth="1"/>
    <col min="6916" max="6918" width="7.54296875" style="87" customWidth="1"/>
    <col min="6919" max="6919" width="5.7265625" style="87" customWidth="1"/>
    <col min="6920" max="6920" width="15.81640625" style="87" customWidth="1"/>
    <col min="6921" max="6921" width="19.453125" style="87" customWidth="1"/>
    <col min="6922" max="6922" width="14.7265625" style="87" customWidth="1"/>
    <col min="6923" max="6923" width="4.1796875" style="87" customWidth="1"/>
    <col min="6924" max="7165" width="9.1796875" style="87" customWidth="1"/>
    <col min="7166" max="7166" width="1.26953125" style="87"/>
    <col min="7167" max="7167" width="1.26953125" style="87" customWidth="1"/>
    <col min="7168" max="7168" width="3.54296875" style="87" customWidth="1"/>
    <col min="7169" max="7169" width="11.1796875" style="87" customWidth="1"/>
    <col min="7170" max="7170" width="9" style="87" customWidth="1"/>
    <col min="7171" max="7171" width="7.453125" style="87" customWidth="1"/>
    <col min="7172" max="7174" width="7.54296875" style="87" customWidth="1"/>
    <col min="7175" max="7175" width="5.7265625" style="87" customWidth="1"/>
    <col min="7176" max="7176" width="15.81640625" style="87" customWidth="1"/>
    <col min="7177" max="7177" width="19.453125" style="87" customWidth="1"/>
    <col min="7178" max="7178" width="14.7265625" style="87" customWidth="1"/>
    <col min="7179" max="7179" width="4.1796875" style="87" customWidth="1"/>
    <col min="7180" max="7421" width="9.1796875" style="87" customWidth="1"/>
    <col min="7422" max="7422" width="1.26953125" style="87"/>
    <col min="7423" max="7423" width="1.26953125" style="87" customWidth="1"/>
    <col min="7424" max="7424" width="3.54296875" style="87" customWidth="1"/>
    <col min="7425" max="7425" width="11.1796875" style="87" customWidth="1"/>
    <col min="7426" max="7426" width="9" style="87" customWidth="1"/>
    <col min="7427" max="7427" width="7.453125" style="87" customWidth="1"/>
    <col min="7428" max="7430" width="7.54296875" style="87" customWidth="1"/>
    <col min="7431" max="7431" width="5.7265625" style="87" customWidth="1"/>
    <col min="7432" max="7432" width="15.81640625" style="87" customWidth="1"/>
    <col min="7433" max="7433" width="19.453125" style="87" customWidth="1"/>
    <col min="7434" max="7434" width="14.7265625" style="87" customWidth="1"/>
    <col min="7435" max="7435" width="4.1796875" style="87" customWidth="1"/>
    <col min="7436" max="7677" width="9.1796875" style="87" customWidth="1"/>
    <col min="7678" max="7678" width="1.26953125" style="87"/>
    <col min="7679" max="7679" width="1.26953125" style="87" customWidth="1"/>
    <col min="7680" max="7680" width="3.54296875" style="87" customWidth="1"/>
    <col min="7681" max="7681" width="11.1796875" style="87" customWidth="1"/>
    <col min="7682" max="7682" width="9" style="87" customWidth="1"/>
    <col min="7683" max="7683" width="7.453125" style="87" customWidth="1"/>
    <col min="7684" max="7686" width="7.54296875" style="87" customWidth="1"/>
    <col min="7687" max="7687" width="5.7265625" style="87" customWidth="1"/>
    <col min="7688" max="7688" width="15.81640625" style="87" customWidth="1"/>
    <col min="7689" max="7689" width="19.453125" style="87" customWidth="1"/>
    <col min="7690" max="7690" width="14.7265625" style="87" customWidth="1"/>
    <col min="7691" max="7691" width="4.1796875" style="87" customWidth="1"/>
    <col min="7692" max="7933" width="9.1796875" style="87" customWidth="1"/>
    <col min="7934" max="7934" width="1.26953125" style="87"/>
    <col min="7935" max="7935" width="1.26953125" style="87" customWidth="1"/>
    <col min="7936" max="7936" width="3.54296875" style="87" customWidth="1"/>
    <col min="7937" max="7937" width="11.1796875" style="87" customWidth="1"/>
    <col min="7938" max="7938" width="9" style="87" customWidth="1"/>
    <col min="7939" max="7939" width="7.453125" style="87" customWidth="1"/>
    <col min="7940" max="7942" width="7.54296875" style="87" customWidth="1"/>
    <col min="7943" max="7943" width="5.7265625" style="87" customWidth="1"/>
    <col min="7944" max="7944" width="15.81640625" style="87" customWidth="1"/>
    <col min="7945" max="7945" width="19.453125" style="87" customWidth="1"/>
    <col min="7946" max="7946" width="14.7265625" style="87" customWidth="1"/>
    <col min="7947" max="7947" width="4.1796875" style="87" customWidth="1"/>
    <col min="7948" max="8189" width="9.1796875" style="87" customWidth="1"/>
    <col min="8190" max="8190" width="1.26953125" style="87"/>
    <col min="8191" max="8191" width="1.26953125" style="87" customWidth="1"/>
    <col min="8192" max="8192" width="3.54296875" style="87" customWidth="1"/>
    <col min="8193" max="8193" width="11.1796875" style="87" customWidth="1"/>
    <col min="8194" max="8194" width="9" style="87" customWidth="1"/>
    <col min="8195" max="8195" width="7.453125" style="87" customWidth="1"/>
    <col min="8196" max="8198" width="7.54296875" style="87" customWidth="1"/>
    <col min="8199" max="8199" width="5.7265625" style="87" customWidth="1"/>
    <col min="8200" max="8200" width="15.81640625" style="87" customWidth="1"/>
    <col min="8201" max="8201" width="19.453125" style="87" customWidth="1"/>
    <col min="8202" max="8202" width="14.7265625" style="87" customWidth="1"/>
    <col min="8203" max="8203" width="4.1796875" style="87" customWidth="1"/>
    <col min="8204" max="8445" width="9.1796875" style="87" customWidth="1"/>
    <col min="8446" max="8446" width="1.26953125" style="87"/>
    <col min="8447" max="8447" width="1.26953125" style="87" customWidth="1"/>
    <col min="8448" max="8448" width="3.54296875" style="87" customWidth="1"/>
    <col min="8449" max="8449" width="11.1796875" style="87" customWidth="1"/>
    <col min="8450" max="8450" width="9" style="87" customWidth="1"/>
    <col min="8451" max="8451" width="7.453125" style="87" customWidth="1"/>
    <col min="8452" max="8454" width="7.54296875" style="87" customWidth="1"/>
    <col min="8455" max="8455" width="5.7265625" style="87" customWidth="1"/>
    <col min="8456" max="8456" width="15.81640625" style="87" customWidth="1"/>
    <col min="8457" max="8457" width="19.453125" style="87" customWidth="1"/>
    <col min="8458" max="8458" width="14.7265625" style="87" customWidth="1"/>
    <col min="8459" max="8459" width="4.1796875" style="87" customWidth="1"/>
    <col min="8460" max="8701" width="9.1796875" style="87" customWidth="1"/>
    <col min="8702" max="8702" width="1.26953125" style="87"/>
    <col min="8703" max="8703" width="1.26953125" style="87" customWidth="1"/>
    <col min="8704" max="8704" width="3.54296875" style="87" customWidth="1"/>
    <col min="8705" max="8705" width="11.1796875" style="87" customWidth="1"/>
    <col min="8706" max="8706" width="9" style="87" customWidth="1"/>
    <col min="8707" max="8707" width="7.453125" style="87" customWidth="1"/>
    <col min="8708" max="8710" width="7.54296875" style="87" customWidth="1"/>
    <col min="8711" max="8711" width="5.7265625" style="87" customWidth="1"/>
    <col min="8712" max="8712" width="15.81640625" style="87" customWidth="1"/>
    <col min="8713" max="8713" width="19.453125" style="87" customWidth="1"/>
    <col min="8714" max="8714" width="14.7265625" style="87" customWidth="1"/>
    <col min="8715" max="8715" width="4.1796875" style="87" customWidth="1"/>
    <col min="8716" max="8957" width="9.1796875" style="87" customWidth="1"/>
    <col min="8958" max="8958" width="1.26953125" style="87"/>
    <col min="8959" max="8959" width="1.26953125" style="87" customWidth="1"/>
    <col min="8960" max="8960" width="3.54296875" style="87" customWidth="1"/>
    <col min="8961" max="8961" width="11.1796875" style="87" customWidth="1"/>
    <col min="8962" max="8962" width="9" style="87" customWidth="1"/>
    <col min="8963" max="8963" width="7.453125" style="87" customWidth="1"/>
    <col min="8964" max="8966" width="7.54296875" style="87" customWidth="1"/>
    <col min="8967" max="8967" width="5.7265625" style="87" customWidth="1"/>
    <col min="8968" max="8968" width="15.81640625" style="87" customWidth="1"/>
    <col min="8969" max="8969" width="19.453125" style="87" customWidth="1"/>
    <col min="8970" max="8970" width="14.7265625" style="87" customWidth="1"/>
    <col min="8971" max="8971" width="4.1796875" style="87" customWidth="1"/>
    <col min="8972" max="9213" width="9.1796875" style="87" customWidth="1"/>
    <col min="9214" max="9214" width="1.26953125" style="87"/>
    <col min="9215" max="9215" width="1.26953125" style="87" customWidth="1"/>
    <col min="9216" max="9216" width="3.54296875" style="87" customWidth="1"/>
    <col min="9217" max="9217" width="11.1796875" style="87" customWidth="1"/>
    <col min="9218" max="9218" width="9" style="87" customWidth="1"/>
    <col min="9219" max="9219" width="7.453125" style="87" customWidth="1"/>
    <col min="9220" max="9222" width="7.54296875" style="87" customWidth="1"/>
    <col min="9223" max="9223" width="5.7265625" style="87" customWidth="1"/>
    <col min="9224" max="9224" width="15.81640625" style="87" customWidth="1"/>
    <col min="9225" max="9225" width="19.453125" style="87" customWidth="1"/>
    <col min="9226" max="9226" width="14.7265625" style="87" customWidth="1"/>
    <col min="9227" max="9227" width="4.1796875" style="87" customWidth="1"/>
    <col min="9228" max="9469" width="9.1796875" style="87" customWidth="1"/>
    <col min="9470" max="9470" width="1.26953125" style="87"/>
    <col min="9471" max="9471" width="1.26953125" style="87" customWidth="1"/>
    <col min="9472" max="9472" width="3.54296875" style="87" customWidth="1"/>
    <col min="9473" max="9473" width="11.1796875" style="87" customWidth="1"/>
    <col min="9474" max="9474" width="9" style="87" customWidth="1"/>
    <col min="9475" max="9475" width="7.453125" style="87" customWidth="1"/>
    <col min="9476" max="9478" width="7.54296875" style="87" customWidth="1"/>
    <col min="9479" max="9479" width="5.7265625" style="87" customWidth="1"/>
    <col min="9480" max="9480" width="15.81640625" style="87" customWidth="1"/>
    <col min="9481" max="9481" width="19.453125" style="87" customWidth="1"/>
    <col min="9482" max="9482" width="14.7265625" style="87" customWidth="1"/>
    <col min="9483" max="9483" width="4.1796875" style="87" customWidth="1"/>
    <col min="9484" max="9725" width="9.1796875" style="87" customWidth="1"/>
    <col min="9726" max="9726" width="1.26953125" style="87"/>
    <col min="9727" max="9727" width="1.26953125" style="87" customWidth="1"/>
    <col min="9728" max="9728" width="3.54296875" style="87" customWidth="1"/>
    <col min="9729" max="9729" width="11.1796875" style="87" customWidth="1"/>
    <col min="9730" max="9730" width="9" style="87" customWidth="1"/>
    <col min="9731" max="9731" width="7.453125" style="87" customWidth="1"/>
    <col min="9732" max="9734" width="7.54296875" style="87" customWidth="1"/>
    <col min="9735" max="9735" width="5.7265625" style="87" customWidth="1"/>
    <col min="9736" max="9736" width="15.81640625" style="87" customWidth="1"/>
    <col min="9737" max="9737" width="19.453125" style="87" customWidth="1"/>
    <col min="9738" max="9738" width="14.7265625" style="87" customWidth="1"/>
    <col min="9739" max="9739" width="4.1796875" style="87" customWidth="1"/>
    <col min="9740" max="9981" width="9.1796875" style="87" customWidth="1"/>
    <col min="9982" max="9982" width="1.26953125" style="87"/>
    <col min="9983" max="9983" width="1.26953125" style="87" customWidth="1"/>
    <col min="9984" max="9984" width="3.54296875" style="87" customWidth="1"/>
    <col min="9985" max="9985" width="11.1796875" style="87" customWidth="1"/>
    <col min="9986" max="9986" width="9" style="87" customWidth="1"/>
    <col min="9987" max="9987" width="7.453125" style="87" customWidth="1"/>
    <col min="9988" max="9990" width="7.54296875" style="87" customWidth="1"/>
    <col min="9991" max="9991" width="5.7265625" style="87" customWidth="1"/>
    <col min="9992" max="9992" width="15.81640625" style="87" customWidth="1"/>
    <col min="9993" max="9993" width="19.453125" style="87" customWidth="1"/>
    <col min="9994" max="9994" width="14.7265625" style="87" customWidth="1"/>
    <col min="9995" max="9995" width="4.1796875" style="87" customWidth="1"/>
    <col min="9996" max="10237" width="9.1796875" style="87" customWidth="1"/>
    <col min="10238" max="10238" width="1.26953125" style="87"/>
    <col min="10239" max="10239" width="1.26953125" style="87" customWidth="1"/>
    <col min="10240" max="10240" width="3.54296875" style="87" customWidth="1"/>
    <col min="10241" max="10241" width="11.1796875" style="87" customWidth="1"/>
    <col min="10242" max="10242" width="9" style="87" customWidth="1"/>
    <col min="10243" max="10243" width="7.453125" style="87" customWidth="1"/>
    <col min="10244" max="10246" width="7.54296875" style="87" customWidth="1"/>
    <col min="10247" max="10247" width="5.7265625" style="87" customWidth="1"/>
    <col min="10248" max="10248" width="15.81640625" style="87" customWidth="1"/>
    <col min="10249" max="10249" width="19.453125" style="87" customWidth="1"/>
    <col min="10250" max="10250" width="14.7265625" style="87" customWidth="1"/>
    <col min="10251" max="10251" width="4.1796875" style="87" customWidth="1"/>
    <col min="10252" max="10493" width="9.1796875" style="87" customWidth="1"/>
    <col min="10494" max="10494" width="1.26953125" style="87"/>
    <col min="10495" max="10495" width="1.26953125" style="87" customWidth="1"/>
    <col min="10496" max="10496" width="3.54296875" style="87" customWidth="1"/>
    <col min="10497" max="10497" width="11.1796875" style="87" customWidth="1"/>
    <col min="10498" max="10498" width="9" style="87" customWidth="1"/>
    <col min="10499" max="10499" width="7.453125" style="87" customWidth="1"/>
    <col min="10500" max="10502" width="7.54296875" style="87" customWidth="1"/>
    <col min="10503" max="10503" width="5.7265625" style="87" customWidth="1"/>
    <col min="10504" max="10504" width="15.81640625" style="87" customWidth="1"/>
    <col min="10505" max="10505" width="19.453125" style="87" customWidth="1"/>
    <col min="10506" max="10506" width="14.7265625" style="87" customWidth="1"/>
    <col min="10507" max="10507" width="4.1796875" style="87" customWidth="1"/>
    <col min="10508" max="10749" width="9.1796875" style="87" customWidth="1"/>
    <col min="10750" max="10750" width="1.26953125" style="87"/>
    <col min="10751" max="10751" width="1.26953125" style="87" customWidth="1"/>
    <col min="10752" max="10752" width="3.54296875" style="87" customWidth="1"/>
    <col min="10753" max="10753" width="11.1796875" style="87" customWidth="1"/>
    <col min="10754" max="10754" width="9" style="87" customWidth="1"/>
    <col min="10755" max="10755" width="7.453125" style="87" customWidth="1"/>
    <col min="10756" max="10758" width="7.54296875" style="87" customWidth="1"/>
    <col min="10759" max="10759" width="5.7265625" style="87" customWidth="1"/>
    <col min="10760" max="10760" width="15.81640625" style="87" customWidth="1"/>
    <col min="10761" max="10761" width="19.453125" style="87" customWidth="1"/>
    <col min="10762" max="10762" width="14.7265625" style="87" customWidth="1"/>
    <col min="10763" max="10763" width="4.1796875" style="87" customWidth="1"/>
    <col min="10764" max="11005" width="9.1796875" style="87" customWidth="1"/>
    <col min="11006" max="11006" width="1.26953125" style="87"/>
    <col min="11007" max="11007" width="1.26953125" style="87" customWidth="1"/>
    <col min="11008" max="11008" width="3.54296875" style="87" customWidth="1"/>
    <col min="11009" max="11009" width="11.1796875" style="87" customWidth="1"/>
    <col min="11010" max="11010" width="9" style="87" customWidth="1"/>
    <col min="11011" max="11011" width="7.453125" style="87" customWidth="1"/>
    <col min="11012" max="11014" width="7.54296875" style="87" customWidth="1"/>
    <col min="11015" max="11015" width="5.7265625" style="87" customWidth="1"/>
    <col min="11016" max="11016" width="15.81640625" style="87" customWidth="1"/>
    <col min="11017" max="11017" width="19.453125" style="87" customWidth="1"/>
    <col min="11018" max="11018" width="14.7265625" style="87" customWidth="1"/>
    <col min="11019" max="11019" width="4.1796875" style="87" customWidth="1"/>
    <col min="11020" max="11261" width="9.1796875" style="87" customWidth="1"/>
    <col min="11262" max="11262" width="1.26953125" style="87"/>
    <col min="11263" max="11263" width="1.26953125" style="87" customWidth="1"/>
    <col min="11264" max="11264" width="3.54296875" style="87" customWidth="1"/>
    <col min="11265" max="11265" width="11.1796875" style="87" customWidth="1"/>
    <col min="11266" max="11266" width="9" style="87" customWidth="1"/>
    <col min="11267" max="11267" width="7.453125" style="87" customWidth="1"/>
    <col min="11268" max="11270" width="7.54296875" style="87" customWidth="1"/>
    <col min="11271" max="11271" width="5.7265625" style="87" customWidth="1"/>
    <col min="11272" max="11272" width="15.81640625" style="87" customWidth="1"/>
    <col min="11273" max="11273" width="19.453125" style="87" customWidth="1"/>
    <col min="11274" max="11274" width="14.7265625" style="87" customWidth="1"/>
    <col min="11275" max="11275" width="4.1796875" style="87" customWidth="1"/>
    <col min="11276" max="11517" width="9.1796875" style="87" customWidth="1"/>
    <col min="11518" max="11518" width="1.26953125" style="87"/>
    <col min="11519" max="11519" width="1.26953125" style="87" customWidth="1"/>
    <col min="11520" max="11520" width="3.54296875" style="87" customWidth="1"/>
    <col min="11521" max="11521" width="11.1796875" style="87" customWidth="1"/>
    <col min="11522" max="11522" width="9" style="87" customWidth="1"/>
    <col min="11523" max="11523" width="7.453125" style="87" customWidth="1"/>
    <col min="11524" max="11526" width="7.54296875" style="87" customWidth="1"/>
    <col min="11527" max="11527" width="5.7265625" style="87" customWidth="1"/>
    <col min="11528" max="11528" width="15.81640625" style="87" customWidth="1"/>
    <col min="11529" max="11529" width="19.453125" style="87" customWidth="1"/>
    <col min="11530" max="11530" width="14.7265625" style="87" customWidth="1"/>
    <col min="11531" max="11531" width="4.1796875" style="87" customWidth="1"/>
    <col min="11532" max="11773" width="9.1796875" style="87" customWidth="1"/>
    <col min="11774" max="11774" width="1.26953125" style="87"/>
    <col min="11775" max="11775" width="1.26953125" style="87" customWidth="1"/>
    <col min="11776" max="11776" width="3.54296875" style="87" customWidth="1"/>
    <col min="11777" max="11777" width="11.1796875" style="87" customWidth="1"/>
    <col min="11778" max="11778" width="9" style="87" customWidth="1"/>
    <col min="11779" max="11779" width="7.453125" style="87" customWidth="1"/>
    <col min="11780" max="11782" width="7.54296875" style="87" customWidth="1"/>
    <col min="11783" max="11783" width="5.7265625" style="87" customWidth="1"/>
    <col min="11784" max="11784" width="15.81640625" style="87" customWidth="1"/>
    <col min="11785" max="11785" width="19.453125" style="87" customWidth="1"/>
    <col min="11786" max="11786" width="14.7265625" style="87" customWidth="1"/>
    <col min="11787" max="11787" width="4.1796875" style="87" customWidth="1"/>
    <col min="11788" max="12029" width="9.1796875" style="87" customWidth="1"/>
    <col min="12030" max="12030" width="1.26953125" style="87"/>
    <col min="12031" max="12031" width="1.26953125" style="87" customWidth="1"/>
    <col min="12032" max="12032" width="3.54296875" style="87" customWidth="1"/>
    <col min="12033" max="12033" width="11.1796875" style="87" customWidth="1"/>
    <col min="12034" max="12034" width="9" style="87" customWidth="1"/>
    <col min="12035" max="12035" width="7.453125" style="87" customWidth="1"/>
    <col min="12036" max="12038" width="7.54296875" style="87" customWidth="1"/>
    <col min="12039" max="12039" width="5.7265625" style="87" customWidth="1"/>
    <col min="12040" max="12040" width="15.81640625" style="87" customWidth="1"/>
    <col min="12041" max="12041" width="19.453125" style="87" customWidth="1"/>
    <col min="12042" max="12042" width="14.7265625" style="87" customWidth="1"/>
    <col min="12043" max="12043" width="4.1796875" style="87" customWidth="1"/>
    <col min="12044" max="12285" width="9.1796875" style="87" customWidth="1"/>
    <col min="12286" max="12286" width="1.26953125" style="87"/>
    <col min="12287" max="12287" width="1.26953125" style="87" customWidth="1"/>
    <col min="12288" max="12288" width="3.54296875" style="87" customWidth="1"/>
    <col min="12289" max="12289" width="11.1796875" style="87" customWidth="1"/>
    <col min="12290" max="12290" width="9" style="87" customWidth="1"/>
    <col min="12291" max="12291" width="7.453125" style="87" customWidth="1"/>
    <col min="12292" max="12294" width="7.54296875" style="87" customWidth="1"/>
    <col min="12295" max="12295" width="5.7265625" style="87" customWidth="1"/>
    <col min="12296" max="12296" width="15.81640625" style="87" customWidth="1"/>
    <col min="12297" max="12297" width="19.453125" style="87" customWidth="1"/>
    <col min="12298" max="12298" width="14.7265625" style="87" customWidth="1"/>
    <col min="12299" max="12299" width="4.1796875" style="87" customWidth="1"/>
    <col min="12300" max="12541" width="9.1796875" style="87" customWidth="1"/>
    <col min="12542" max="12542" width="1.26953125" style="87"/>
    <col min="12543" max="12543" width="1.26953125" style="87" customWidth="1"/>
    <col min="12544" max="12544" width="3.54296875" style="87" customWidth="1"/>
    <col min="12545" max="12545" width="11.1796875" style="87" customWidth="1"/>
    <col min="12546" max="12546" width="9" style="87" customWidth="1"/>
    <col min="12547" max="12547" width="7.453125" style="87" customWidth="1"/>
    <col min="12548" max="12550" width="7.54296875" style="87" customWidth="1"/>
    <col min="12551" max="12551" width="5.7265625" style="87" customWidth="1"/>
    <col min="12552" max="12552" width="15.81640625" style="87" customWidth="1"/>
    <col min="12553" max="12553" width="19.453125" style="87" customWidth="1"/>
    <col min="12554" max="12554" width="14.7265625" style="87" customWidth="1"/>
    <col min="12555" max="12555" width="4.1796875" style="87" customWidth="1"/>
    <col min="12556" max="12797" width="9.1796875" style="87" customWidth="1"/>
    <col min="12798" max="12798" width="1.26953125" style="87"/>
    <col min="12799" max="12799" width="1.26953125" style="87" customWidth="1"/>
    <col min="12800" max="12800" width="3.54296875" style="87" customWidth="1"/>
    <col min="12801" max="12801" width="11.1796875" style="87" customWidth="1"/>
    <col min="12802" max="12802" width="9" style="87" customWidth="1"/>
    <col min="12803" max="12803" width="7.453125" style="87" customWidth="1"/>
    <col min="12804" max="12806" width="7.54296875" style="87" customWidth="1"/>
    <col min="12807" max="12807" width="5.7265625" style="87" customWidth="1"/>
    <col min="12808" max="12808" width="15.81640625" style="87" customWidth="1"/>
    <col min="12809" max="12809" width="19.453125" style="87" customWidth="1"/>
    <col min="12810" max="12810" width="14.7265625" style="87" customWidth="1"/>
    <col min="12811" max="12811" width="4.1796875" style="87" customWidth="1"/>
    <col min="12812" max="13053" width="9.1796875" style="87" customWidth="1"/>
    <col min="13054" max="13054" width="1.26953125" style="87"/>
    <col min="13055" max="13055" width="1.26953125" style="87" customWidth="1"/>
    <col min="13056" max="13056" width="3.54296875" style="87" customWidth="1"/>
    <col min="13057" max="13057" width="11.1796875" style="87" customWidth="1"/>
    <col min="13058" max="13058" width="9" style="87" customWidth="1"/>
    <col min="13059" max="13059" width="7.453125" style="87" customWidth="1"/>
    <col min="13060" max="13062" width="7.54296875" style="87" customWidth="1"/>
    <col min="13063" max="13063" width="5.7265625" style="87" customWidth="1"/>
    <col min="13064" max="13064" width="15.81640625" style="87" customWidth="1"/>
    <col min="13065" max="13065" width="19.453125" style="87" customWidth="1"/>
    <col min="13066" max="13066" width="14.7265625" style="87" customWidth="1"/>
    <col min="13067" max="13067" width="4.1796875" style="87" customWidth="1"/>
    <col min="13068" max="13309" width="9.1796875" style="87" customWidth="1"/>
    <col min="13310" max="13310" width="1.26953125" style="87"/>
    <col min="13311" max="13311" width="1.26953125" style="87" customWidth="1"/>
    <col min="13312" max="13312" width="3.54296875" style="87" customWidth="1"/>
    <col min="13313" max="13313" width="11.1796875" style="87" customWidth="1"/>
    <col min="13314" max="13314" width="9" style="87" customWidth="1"/>
    <col min="13315" max="13315" width="7.453125" style="87" customWidth="1"/>
    <col min="13316" max="13318" width="7.54296875" style="87" customWidth="1"/>
    <col min="13319" max="13319" width="5.7265625" style="87" customWidth="1"/>
    <col min="13320" max="13320" width="15.81640625" style="87" customWidth="1"/>
    <col min="13321" max="13321" width="19.453125" style="87" customWidth="1"/>
    <col min="13322" max="13322" width="14.7265625" style="87" customWidth="1"/>
    <col min="13323" max="13323" width="4.1796875" style="87" customWidth="1"/>
    <col min="13324" max="13565" width="9.1796875" style="87" customWidth="1"/>
    <col min="13566" max="13566" width="1.26953125" style="87"/>
    <col min="13567" max="13567" width="1.26953125" style="87" customWidth="1"/>
    <col min="13568" max="13568" width="3.54296875" style="87" customWidth="1"/>
    <col min="13569" max="13569" width="11.1796875" style="87" customWidth="1"/>
    <col min="13570" max="13570" width="9" style="87" customWidth="1"/>
    <col min="13571" max="13571" width="7.453125" style="87" customWidth="1"/>
    <col min="13572" max="13574" width="7.54296875" style="87" customWidth="1"/>
    <col min="13575" max="13575" width="5.7265625" style="87" customWidth="1"/>
    <col min="13576" max="13576" width="15.81640625" style="87" customWidth="1"/>
    <col min="13577" max="13577" width="19.453125" style="87" customWidth="1"/>
    <col min="13578" max="13578" width="14.7265625" style="87" customWidth="1"/>
    <col min="13579" max="13579" width="4.1796875" style="87" customWidth="1"/>
    <col min="13580" max="13821" width="9.1796875" style="87" customWidth="1"/>
    <col min="13822" max="13822" width="1.26953125" style="87"/>
    <col min="13823" max="13823" width="1.26953125" style="87" customWidth="1"/>
    <col min="13824" max="13824" width="3.54296875" style="87" customWidth="1"/>
    <col min="13825" max="13825" width="11.1796875" style="87" customWidth="1"/>
    <col min="13826" max="13826" width="9" style="87" customWidth="1"/>
    <col min="13827" max="13827" width="7.453125" style="87" customWidth="1"/>
    <col min="13828" max="13830" width="7.54296875" style="87" customWidth="1"/>
    <col min="13831" max="13831" width="5.7265625" style="87" customWidth="1"/>
    <col min="13832" max="13832" width="15.81640625" style="87" customWidth="1"/>
    <col min="13833" max="13833" width="19.453125" style="87" customWidth="1"/>
    <col min="13834" max="13834" width="14.7265625" style="87" customWidth="1"/>
    <col min="13835" max="13835" width="4.1796875" style="87" customWidth="1"/>
    <col min="13836" max="14077" width="9.1796875" style="87" customWidth="1"/>
    <col min="14078" max="14078" width="1.26953125" style="87"/>
    <col min="14079" max="14079" width="1.26953125" style="87" customWidth="1"/>
    <col min="14080" max="14080" width="3.54296875" style="87" customWidth="1"/>
    <col min="14081" max="14081" width="11.1796875" style="87" customWidth="1"/>
    <col min="14082" max="14082" width="9" style="87" customWidth="1"/>
    <col min="14083" max="14083" width="7.453125" style="87" customWidth="1"/>
    <col min="14084" max="14086" width="7.54296875" style="87" customWidth="1"/>
    <col min="14087" max="14087" width="5.7265625" style="87" customWidth="1"/>
    <col min="14088" max="14088" width="15.81640625" style="87" customWidth="1"/>
    <col min="14089" max="14089" width="19.453125" style="87" customWidth="1"/>
    <col min="14090" max="14090" width="14.7265625" style="87" customWidth="1"/>
    <col min="14091" max="14091" width="4.1796875" style="87" customWidth="1"/>
    <col min="14092" max="14333" width="9.1796875" style="87" customWidth="1"/>
    <col min="14334" max="14334" width="1.26953125" style="87"/>
    <col min="14335" max="14335" width="1.26953125" style="87" customWidth="1"/>
    <col min="14336" max="14336" width="3.54296875" style="87" customWidth="1"/>
    <col min="14337" max="14337" width="11.1796875" style="87" customWidth="1"/>
    <col min="14338" max="14338" width="9" style="87" customWidth="1"/>
    <col min="14339" max="14339" width="7.453125" style="87" customWidth="1"/>
    <col min="14340" max="14342" width="7.54296875" style="87" customWidth="1"/>
    <col min="14343" max="14343" width="5.7265625" style="87" customWidth="1"/>
    <col min="14344" max="14344" width="15.81640625" style="87" customWidth="1"/>
    <col min="14345" max="14345" width="19.453125" style="87" customWidth="1"/>
    <col min="14346" max="14346" width="14.7265625" style="87" customWidth="1"/>
    <col min="14347" max="14347" width="4.1796875" style="87" customWidth="1"/>
    <col min="14348" max="14589" width="9.1796875" style="87" customWidth="1"/>
    <col min="14590" max="14590" width="1.26953125" style="87"/>
    <col min="14591" max="14591" width="1.26953125" style="87" customWidth="1"/>
    <col min="14592" max="14592" width="3.54296875" style="87" customWidth="1"/>
    <col min="14593" max="14593" width="11.1796875" style="87" customWidth="1"/>
    <col min="14594" max="14594" width="9" style="87" customWidth="1"/>
    <col min="14595" max="14595" width="7.453125" style="87" customWidth="1"/>
    <col min="14596" max="14598" width="7.54296875" style="87" customWidth="1"/>
    <col min="14599" max="14599" width="5.7265625" style="87" customWidth="1"/>
    <col min="14600" max="14600" width="15.81640625" style="87" customWidth="1"/>
    <col min="14601" max="14601" width="19.453125" style="87" customWidth="1"/>
    <col min="14602" max="14602" width="14.7265625" style="87" customWidth="1"/>
    <col min="14603" max="14603" width="4.1796875" style="87" customWidth="1"/>
    <col min="14604" max="14845" width="9.1796875" style="87" customWidth="1"/>
    <col min="14846" max="14846" width="1.26953125" style="87"/>
    <col min="14847" max="14847" width="1.26953125" style="87" customWidth="1"/>
    <col min="14848" max="14848" width="3.54296875" style="87" customWidth="1"/>
    <col min="14849" max="14849" width="11.1796875" style="87" customWidth="1"/>
    <col min="14850" max="14850" width="9" style="87" customWidth="1"/>
    <col min="14851" max="14851" width="7.453125" style="87" customWidth="1"/>
    <col min="14852" max="14854" width="7.54296875" style="87" customWidth="1"/>
    <col min="14855" max="14855" width="5.7265625" style="87" customWidth="1"/>
    <col min="14856" max="14856" width="15.81640625" style="87" customWidth="1"/>
    <col min="14857" max="14857" width="19.453125" style="87" customWidth="1"/>
    <col min="14858" max="14858" width="14.7265625" style="87" customWidth="1"/>
    <col min="14859" max="14859" width="4.1796875" style="87" customWidth="1"/>
    <col min="14860" max="15101" width="9.1796875" style="87" customWidth="1"/>
    <col min="15102" max="15102" width="1.26953125" style="87"/>
    <col min="15103" max="15103" width="1.26953125" style="87" customWidth="1"/>
    <col min="15104" max="15104" width="3.54296875" style="87" customWidth="1"/>
    <col min="15105" max="15105" width="11.1796875" style="87" customWidth="1"/>
    <col min="15106" max="15106" width="9" style="87" customWidth="1"/>
    <col min="15107" max="15107" width="7.453125" style="87" customWidth="1"/>
    <col min="15108" max="15110" width="7.54296875" style="87" customWidth="1"/>
    <col min="15111" max="15111" width="5.7265625" style="87" customWidth="1"/>
    <col min="15112" max="15112" width="15.81640625" style="87" customWidth="1"/>
    <col min="15113" max="15113" width="19.453125" style="87" customWidth="1"/>
    <col min="15114" max="15114" width="14.7265625" style="87" customWidth="1"/>
    <col min="15115" max="15115" width="4.1796875" style="87" customWidth="1"/>
    <col min="15116" max="15357" width="9.1796875" style="87" customWidth="1"/>
    <col min="15358" max="15358" width="1.26953125" style="87"/>
    <col min="15359" max="15359" width="1.26953125" style="87" customWidth="1"/>
    <col min="15360" max="15360" width="3.54296875" style="87" customWidth="1"/>
    <col min="15361" max="15361" width="11.1796875" style="87" customWidth="1"/>
    <col min="15362" max="15362" width="9" style="87" customWidth="1"/>
    <col min="15363" max="15363" width="7.453125" style="87" customWidth="1"/>
    <col min="15364" max="15366" width="7.54296875" style="87" customWidth="1"/>
    <col min="15367" max="15367" width="5.7265625" style="87" customWidth="1"/>
    <col min="15368" max="15368" width="15.81640625" style="87" customWidth="1"/>
    <col min="15369" max="15369" width="19.453125" style="87" customWidth="1"/>
    <col min="15370" max="15370" width="14.7265625" style="87" customWidth="1"/>
    <col min="15371" max="15371" width="4.1796875" style="87" customWidth="1"/>
    <col min="15372" max="15613" width="9.1796875" style="87" customWidth="1"/>
    <col min="15614" max="15614" width="1.26953125" style="87"/>
    <col min="15615" max="15615" width="1.26953125" style="87" customWidth="1"/>
    <col min="15616" max="15616" width="3.54296875" style="87" customWidth="1"/>
    <col min="15617" max="15617" width="11.1796875" style="87" customWidth="1"/>
    <col min="15618" max="15618" width="9" style="87" customWidth="1"/>
    <col min="15619" max="15619" width="7.453125" style="87" customWidth="1"/>
    <col min="15620" max="15622" width="7.54296875" style="87" customWidth="1"/>
    <col min="15623" max="15623" width="5.7265625" style="87" customWidth="1"/>
    <col min="15624" max="15624" width="15.81640625" style="87" customWidth="1"/>
    <col min="15625" max="15625" width="19.453125" style="87" customWidth="1"/>
    <col min="15626" max="15626" width="14.7265625" style="87" customWidth="1"/>
    <col min="15627" max="15627" width="4.1796875" style="87" customWidth="1"/>
    <col min="15628" max="15869" width="9.1796875" style="87" customWidth="1"/>
    <col min="15870" max="15870" width="1.26953125" style="87"/>
    <col min="15871" max="15871" width="1.26953125" style="87" customWidth="1"/>
    <col min="15872" max="15872" width="3.54296875" style="87" customWidth="1"/>
    <col min="15873" max="15873" width="11.1796875" style="87" customWidth="1"/>
    <col min="15874" max="15874" width="9" style="87" customWidth="1"/>
    <col min="15875" max="15875" width="7.453125" style="87" customWidth="1"/>
    <col min="15876" max="15878" width="7.54296875" style="87" customWidth="1"/>
    <col min="15879" max="15879" width="5.7265625" style="87" customWidth="1"/>
    <col min="15880" max="15880" width="15.81640625" style="87" customWidth="1"/>
    <col min="15881" max="15881" width="19.453125" style="87" customWidth="1"/>
    <col min="15882" max="15882" width="14.7265625" style="87" customWidth="1"/>
    <col min="15883" max="15883" width="4.1796875" style="87" customWidth="1"/>
    <col min="15884" max="16125" width="9.1796875" style="87" customWidth="1"/>
    <col min="16126" max="16126" width="1.26953125" style="87"/>
    <col min="16127" max="16127" width="1.26953125" style="87" customWidth="1"/>
    <col min="16128" max="16128" width="3.54296875" style="87" customWidth="1"/>
    <col min="16129" max="16129" width="11.1796875" style="87" customWidth="1"/>
    <col min="16130" max="16130" width="9" style="87" customWidth="1"/>
    <col min="16131" max="16131" width="7.453125" style="87" customWidth="1"/>
    <col min="16132" max="16134" width="7.54296875" style="87" customWidth="1"/>
    <col min="16135" max="16135" width="5.7265625" style="87" customWidth="1"/>
    <col min="16136" max="16136" width="15.81640625" style="87" customWidth="1"/>
    <col min="16137" max="16137" width="19.453125" style="87" customWidth="1"/>
    <col min="16138" max="16138" width="14.7265625" style="87" customWidth="1"/>
    <col min="16139" max="16139" width="4.1796875" style="87" customWidth="1"/>
    <col min="16140" max="16381" width="9.1796875" style="87" customWidth="1"/>
    <col min="16382" max="16384" width="1.26953125" style="87"/>
  </cols>
  <sheetData>
    <row r="1" spans="1:11" ht="13.5" customHeight="1" x14ac:dyDescent="0.3">
      <c r="A1" s="83"/>
      <c r="B1" s="84"/>
      <c r="C1" s="85"/>
      <c r="D1" s="85"/>
      <c r="E1" s="85"/>
      <c r="F1" s="85"/>
      <c r="G1" s="85"/>
      <c r="H1" s="85"/>
      <c r="I1" s="85"/>
      <c r="J1" s="85"/>
      <c r="K1" s="86"/>
    </row>
    <row r="2" spans="1:11" ht="13.5" customHeight="1" x14ac:dyDescent="0.3">
      <c r="A2" s="88"/>
      <c r="B2" s="89"/>
      <c r="C2" s="90"/>
      <c r="D2" s="90"/>
      <c r="E2" s="90"/>
      <c r="F2" s="90"/>
      <c r="G2" s="90"/>
      <c r="H2" s="90"/>
      <c r="K2" s="91"/>
    </row>
    <row r="3" spans="1:11" ht="13.5" customHeight="1" x14ac:dyDescent="0.3">
      <c r="A3" s="88"/>
      <c r="B3" s="89"/>
      <c r="C3" s="90"/>
      <c r="D3" s="90"/>
      <c r="E3" s="90"/>
      <c r="F3" s="90"/>
      <c r="G3" s="90"/>
      <c r="H3" s="90"/>
      <c r="K3" s="91"/>
    </row>
    <row r="4" spans="1:11" s="94" customFormat="1" ht="13.5" customHeight="1" x14ac:dyDescent="0.3">
      <c r="A4" s="92"/>
      <c r="B4" s="93" t="s">
        <v>136</v>
      </c>
      <c r="C4" s="90"/>
      <c r="D4" s="90"/>
      <c r="E4" s="90"/>
      <c r="F4" s="90"/>
      <c r="G4" s="90"/>
      <c r="H4" s="90"/>
      <c r="I4" s="90"/>
      <c r="J4" s="90"/>
      <c r="K4" s="91"/>
    </row>
    <row r="5" spans="1:11" ht="13.5" customHeight="1" x14ac:dyDescent="0.3">
      <c r="A5" s="88"/>
      <c r="B5" s="89"/>
      <c r="C5" s="90"/>
      <c r="D5" s="90"/>
      <c r="E5" s="90"/>
      <c r="F5" s="90"/>
      <c r="G5" s="90"/>
      <c r="H5" s="90"/>
      <c r="K5" s="91"/>
    </row>
    <row r="6" spans="1:11" ht="13.5" customHeight="1" x14ac:dyDescent="0.3">
      <c r="A6" s="88">
        <v>1</v>
      </c>
      <c r="B6" s="89" t="s">
        <v>137</v>
      </c>
      <c r="C6" s="90"/>
      <c r="D6" s="90"/>
      <c r="E6" s="90"/>
      <c r="F6" s="90"/>
      <c r="G6" s="90"/>
      <c r="H6" s="90"/>
      <c r="K6" s="91"/>
    </row>
    <row r="7" spans="1:11" ht="13.5" customHeight="1" x14ac:dyDescent="0.3">
      <c r="A7" s="88"/>
      <c r="B7" s="89" t="s">
        <v>138</v>
      </c>
      <c r="C7" s="90"/>
      <c r="D7" s="90"/>
      <c r="E7" s="90"/>
      <c r="F7" s="90"/>
      <c r="G7" s="90"/>
      <c r="H7" s="90"/>
      <c r="K7" s="91"/>
    </row>
    <row r="8" spans="1:11" ht="13.5" customHeight="1" x14ac:dyDescent="0.3">
      <c r="A8" s="88"/>
      <c r="B8" s="89" t="s">
        <v>139</v>
      </c>
      <c r="C8" s="90"/>
      <c r="D8" s="90"/>
      <c r="E8" s="90"/>
      <c r="F8" s="90"/>
      <c r="G8" s="90"/>
      <c r="H8" s="90"/>
      <c r="K8" s="91"/>
    </row>
    <row r="9" spans="1:11" ht="13.5" customHeight="1" x14ac:dyDescent="0.3">
      <c r="A9" s="88"/>
      <c r="B9" s="89" t="s">
        <v>140</v>
      </c>
      <c r="C9" s="90"/>
      <c r="D9" s="90"/>
      <c r="E9" s="90"/>
      <c r="F9" s="90"/>
      <c r="G9" s="90"/>
      <c r="H9" s="90"/>
      <c r="K9" s="91"/>
    </row>
    <row r="10" spans="1:11" ht="13.5" customHeight="1" x14ac:dyDescent="0.3">
      <c r="A10" s="88"/>
      <c r="B10" s="89" t="s">
        <v>141</v>
      </c>
      <c r="C10" s="90"/>
      <c r="D10" s="90"/>
      <c r="E10" s="90"/>
      <c r="F10" s="90"/>
      <c r="G10" s="90"/>
      <c r="H10" s="90"/>
      <c r="K10" s="91"/>
    </row>
    <row r="11" spans="1:11" ht="13.5" customHeight="1" x14ac:dyDescent="0.3">
      <c r="A11" s="88"/>
      <c r="B11" s="89" t="s">
        <v>142</v>
      </c>
      <c r="C11" s="90"/>
      <c r="D11" s="90"/>
      <c r="E11" s="90"/>
      <c r="F11" s="90"/>
      <c r="G11" s="90"/>
      <c r="H11" s="90"/>
      <c r="K11" s="91"/>
    </row>
    <row r="12" spans="1:11" ht="13.5" customHeight="1" x14ac:dyDescent="0.3">
      <c r="A12" s="88"/>
      <c r="B12" s="89"/>
      <c r="C12" s="90"/>
      <c r="D12" s="90"/>
      <c r="E12" s="90"/>
      <c r="F12" s="90"/>
      <c r="G12" s="90"/>
      <c r="H12" s="90"/>
      <c r="K12" s="91"/>
    </row>
    <row r="13" spans="1:11" ht="13.5" customHeight="1" x14ac:dyDescent="0.3">
      <c r="A13" s="88">
        <v>2</v>
      </c>
      <c r="B13" s="89" t="s">
        <v>143</v>
      </c>
      <c r="C13" s="90"/>
      <c r="D13" s="90"/>
      <c r="E13" s="90"/>
      <c r="F13" s="90"/>
      <c r="G13" s="90"/>
      <c r="H13" s="90"/>
      <c r="K13" s="91"/>
    </row>
    <row r="14" spans="1:11" ht="13.5" customHeight="1" x14ac:dyDescent="0.3">
      <c r="A14" s="88"/>
      <c r="B14" s="89" t="s">
        <v>144</v>
      </c>
      <c r="C14" s="90"/>
      <c r="D14" s="90"/>
      <c r="E14" s="90"/>
      <c r="F14" s="90"/>
      <c r="G14" s="90"/>
      <c r="H14" s="90"/>
      <c r="K14" s="91"/>
    </row>
    <row r="15" spans="1:11" ht="13.5" customHeight="1" x14ac:dyDescent="0.3">
      <c r="A15" s="88"/>
      <c r="B15" s="89" t="s">
        <v>145</v>
      </c>
      <c r="C15" s="90"/>
      <c r="D15" s="90"/>
      <c r="E15" s="90"/>
      <c r="F15" s="90"/>
      <c r="G15" s="90"/>
      <c r="H15" s="90"/>
      <c r="K15" s="91"/>
    </row>
    <row r="16" spans="1:11" ht="13.5" customHeight="1" x14ac:dyDescent="0.3">
      <c r="A16" s="88"/>
      <c r="B16" s="89"/>
      <c r="C16" s="90"/>
      <c r="D16" s="90"/>
      <c r="E16" s="90"/>
      <c r="F16" s="90"/>
      <c r="G16" s="90"/>
      <c r="H16" s="90"/>
      <c r="K16" s="91"/>
    </row>
    <row r="17" spans="1:11" ht="13.5" customHeight="1" x14ac:dyDescent="0.3">
      <c r="A17" s="88">
        <v>3</v>
      </c>
      <c r="B17" s="89" t="s">
        <v>146</v>
      </c>
      <c r="C17" s="90"/>
      <c r="D17" s="90"/>
      <c r="E17" s="90"/>
      <c r="F17" s="90"/>
      <c r="G17" s="90"/>
      <c r="H17" s="90"/>
      <c r="K17" s="91"/>
    </row>
    <row r="18" spans="1:11" ht="13.5" customHeight="1" x14ac:dyDescent="0.3">
      <c r="A18" s="88"/>
      <c r="B18" s="89" t="s">
        <v>147</v>
      </c>
      <c r="C18" s="90"/>
      <c r="D18" s="90"/>
      <c r="E18" s="90"/>
      <c r="F18" s="90"/>
      <c r="G18" s="90"/>
      <c r="H18" s="90"/>
      <c r="K18" s="91"/>
    </row>
    <row r="19" spans="1:11" ht="13.5" customHeight="1" x14ac:dyDescent="0.3">
      <c r="A19" s="88"/>
      <c r="B19" s="89" t="s">
        <v>148</v>
      </c>
      <c r="C19" s="90"/>
      <c r="D19" s="90"/>
      <c r="E19" s="90"/>
      <c r="F19" s="90"/>
      <c r="G19" s="90"/>
      <c r="H19" s="90"/>
      <c r="K19" s="91"/>
    </row>
    <row r="20" spans="1:11" ht="13.5" customHeight="1" x14ac:dyDescent="0.3">
      <c r="A20" s="88"/>
      <c r="B20" s="89"/>
      <c r="C20" s="90"/>
      <c r="D20" s="90"/>
      <c r="E20" s="90"/>
      <c r="F20" s="90"/>
      <c r="G20" s="90"/>
      <c r="H20" s="90"/>
      <c r="K20" s="91"/>
    </row>
    <row r="21" spans="1:11" ht="13.5" customHeight="1" x14ac:dyDescent="0.3">
      <c r="A21" s="88">
        <v>4</v>
      </c>
      <c r="B21" s="89" t="s">
        <v>149</v>
      </c>
      <c r="C21" s="90"/>
      <c r="D21" s="90"/>
      <c r="E21" s="90"/>
      <c r="F21" s="90"/>
      <c r="G21" s="90"/>
      <c r="H21" s="90"/>
      <c r="K21" s="91"/>
    </row>
    <row r="22" spans="1:11" ht="13.5" customHeight="1" x14ac:dyDescent="0.3">
      <c r="A22" s="88"/>
      <c r="B22" s="89" t="s">
        <v>150</v>
      </c>
      <c r="C22" s="90"/>
      <c r="D22" s="90"/>
      <c r="E22" s="90"/>
      <c r="F22" s="90"/>
      <c r="G22" s="90"/>
      <c r="H22" s="90"/>
      <c r="K22" s="91"/>
    </row>
    <row r="23" spans="1:11" ht="13.5" customHeight="1" x14ac:dyDescent="0.3">
      <c r="A23" s="88"/>
      <c r="B23" s="89" t="s">
        <v>151</v>
      </c>
      <c r="C23" s="90"/>
      <c r="D23" s="90"/>
      <c r="E23" s="90"/>
      <c r="F23" s="90"/>
      <c r="G23" s="90"/>
      <c r="H23" s="90"/>
      <c r="K23" s="91"/>
    </row>
    <row r="24" spans="1:11" ht="13.5" customHeight="1" x14ac:dyDescent="0.3">
      <c r="A24" s="88"/>
      <c r="B24" s="89"/>
      <c r="C24" s="90"/>
      <c r="D24" s="90"/>
      <c r="E24" s="90"/>
      <c r="F24" s="90"/>
      <c r="G24" s="90"/>
      <c r="H24" s="90"/>
      <c r="K24" s="91"/>
    </row>
    <row r="25" spans="1:11" ht="13.5" customHeight="1" x14ac:dyDescent="0.3">
      <c r="A25" s="88">
        <v>5</v>
      </c>
      <c r="B25" s="89" t="s">
        <v>152</v>
      </c>
      <c r="C25" s="90"/>
      <c r="D25" s="90"/>
      <c r="E25" s="90"/>
      <c r="F25" s="90"/>
      <c r="G25" s="90"/>
      <c r="H25" s="90"/>
      <c r="K25" s="91"/>
    </row>
    <row r="26" spans="1:11" ht="13.5" customHeight="1" x14ac:dyDescent="0.3">
      <c r="A26" s="88"/>
      <c r="B26" s="89" t="s">
        <v>153</v>
      </c>
      <c r="C26" s="90"/>
      <c r="D26" s="90"/>
      <c r="E26" s="90"/>
      <c r="F26" s="90"/>
      <c r="G26" s="90"/>
      <c r="H26" s="90"/>
      <c r="K26" s="91"/>
    </row>
    <row r="27" spans="1:11" ht="13.5" customHeight="1" x14ac:dyDescent="0.3">
      <c r="A27" s="88"/>
      <c r="B27" s="89" t="s">
        <v>154</v>
      </c>
      <c r="C27" s="90"/>
      <c r="D27" s="90"/>
      <c r="E27" s="90"/>
      <c r="F27" s="90"/>
      <c r="G27" s="90"/>
      <c r="H27" s="90"/>
      <c r="K27" s="91"/>
    </row>
    <row r="28" spans="1:11" ht="13.5" customHeight="1" x14ac:dyDescent="0.3">
      <c r="A28" s="88"/>
      <c r="B28" s="89"/>
      <c r="C28" s="90"/>
      <c r="D28" s="90"/>
      <c r="E28" s="90"/>
      <c r="F28" s="90"/>
      <c r="G28" s="90"/>
      <c r="H28" s="90"/>
      <c r="K28" s="91"/>
    </row>
    <row r="29" spans="1:11" ht="13.5" customHeight="1" x14ac:dyDescent="0.3">
      <c r="A29" s="88">
        <v>6</v>
      </c>
      <c r="B29" s="89" t="s">
        <v>155</v>
      </c>
      <c r="C29" s="90"/>
      <c r="D29" s="90"/>
      <c r="E29" s="90"/>
      <c r="F29" s="90"/>
      <c r="G29" s="90"/>
      <c r="H29" s="90"/>
      <c r="K29" s="91"/>
    </row>
    <row r="30" spans="1:11" ht="13.5" customHeight="1" x14ac:dyDescent="0.3">
      <c r="A30" s="88"/>
      <c r="B30" s="89" t="s">
        <v>156</v>
      </c>
      <c r="C30" s="90"/>
      <c r="D30" s="90"/>
      <c r="E30" s="90"/>
      <c r="F30" s="90"/>
      <c r="G30" s="90"/>
      <c r="H30" s="90"/>
      <c r="K30" s="91"/>
    </row>
    <row r="31" spans="1:11" ht="13.5" customHeight="1" x14ac:dyDescent="0.3">
      <c r="A31" s="88"/>
      <c r="B31" s="89" t="s">
        <v>157</v>
      </c>
      <c r="C31" s="90"/>
      <c r="D31" s="90"/>
      <c r="E31" s="90"/>
      <c r="F31" s="90"/>
      <c r="G31" s="90"/>
      <c r="H31" s="90"/>
      <c r="K31" s="91"/>
    </row>
    <row r="32" spans="1:11" ht="13.5" customHeight="1" x14ac:dyDescent="0.3">
      <c r="A32" s="88"/>
      <c r="B32" s="89"/>
      <c r="C32" s="90"/>
      <c r="D32" s="90"/>
      <c r="E32" s="90"/>
      <c r="F32" s="90"/>
      <c r="G32" s="90"/>
      <c r="H32" s="90"/>
      <c r="K32" s="91"/>
    </row>
    <row r="33" spans="1:11" ht="13.5" customHeight="1" x14ac:dyDescent="0.3">
      <c r="A33" s="88">
        <v>7</v>
      </c>
      <c r="B33" s="89" t="s">
        <v>158</v>
      </c>
      <c r="C33" s="90"/>
      <c r="D33" s="90"/>
      <c r="E33" s="90"/>
      <c r="F33" s="90"/>
      <c r="G33" s="90"/>
      <c r="H33" s="90"/>
      <c r="K33" s="91"/>
    </row>
    <row r="34" spans="1:11" ht="13.5" customHeight="1" x14ac:dyDescent="0.3">
      <c r="A34" s="88"/>
      <c r="B34" s="89"/>
      <c r="C34" s="90"/>
      <c r="D34" s="90"/>
      <c r="E34" s="90"/>
      <c r="F34" s="90"/>
      <c r="G34" s="90"/>
      <c r="H34" s="90"/>
      <c r="K34" s="91"/>
    </row>
    <row r="35" spans="1:11" ht="13.5" customHeight="1" x14ac:dyDescent="0.3">
      <c r="A35" s="88">
        <v>8</v>
      </c>
      <c r="B35" s="89" t="s">
        <v>159</v>
      </c>
      <c r="C35" s="90"/>
      <c r="D35" s="90"/>
      <c r="E35" s="90"/>
      <c r="F35" s="90"/>
      <c r="G35" s="90"/>
      <c r="H35" s="90"/>
      <c r="K35" s="91"/>
    </row>
    <row r="36" spans="1:11" ht="13.5" customHeight="1" x14ac:dyDescent="0.3">
      <c r="A36" s="88"/>
      <c r="B36" s="89" t="s">
        <v>160</v>
      </c>
      <c r="C36" s="90"/>
      <c r="D36" s="90"/>
      <c r="E36" s="90"/>
      <c r="F36" s="90"/>
      <c r="G36" s="90"/>
      <c r="H36" s="90"/>
      <c r="K36" s="91"/>
    </row>
    <row r="37" spans="1:11" ht="13.5" customHeight="1" x14ac:dyDescent="0.3">
      <c r="A37" s="88"/>
      <c r="B37" s="89"/>
      <c r="C37" s="90"/>
      <c r="D37" s="90"/>
      <c r="E37" s="90"/>
      <c r="F37" s="90"/>
      <c r="G37" s="90"/>
      <c r="H37" s="90"/>
      <c r="K37" s="91"/>
    </row>
    <row r="38" spans="1:11" ht="13.5" customHeight="1" x14ac:dyDescent="0.3">
      <c r="A38" s="88">
        <v>9</v>
      </c>
      <c r="B38" s="89" t="s">
        <v>161</v>
      </c>
      <c r="C38" s="90"/>
      <c r="D38" s="90"/>
      <c r="E38" s="90"/>
      <c r="F38" s="90"/>
      <c r="G38" s="90"/>
      <c r="H38" s="90"/>
      <c r="K38" s="91"/>
    </row>
    <row r="39" spans="1:11" ht="13.5" customHeight="1" x14ac:dyDescent="0.3">
      <c r="A39" s="88"/>
      <c r="B39" s="89" t="s">
        <v>162</v>
      </c>
      <c r="C39" s="90"/>
      <c r="D39" s="90"/>
      <c r="E39" s="90"/>
      <c r="F39" s="90"/>
      <c r="G39" s="90"/>
      <c r="H39" s="90"/>
      <c r="K39" s="91"/>
    </row>
    <row r="40" spans="1:11" ht="13.5" customHeight="1" x14ac:dyDescent="0.3">
      <c r="A40" s="88"/>
      <c r="B40" s="89" t="s">
        <v>163</v>
      </c>
      <c r="C40" s="90"/>
      <c r="D40" s="90"/>
      <c r="E40" s="90"/>
      <c r="F40" s="90"/>
      <c r="G40" s="90"/>
      <c r="H40" s="90"/>
      <c r="K40" s="91"/>
    </row>
    <row r="41" spans="1:11" ht="13.5" customHeight="1" x14ac:dyDescent="0.3">
      <c r="A41" s="88"/>
      <c r="B41" s="89"/>
      <c r="C41" s="90"/>
      <c r="D41" s="90"/>
      <c r="E41" s="90"/>
      <c r="F41" s="90"/>
      <c r="G41" s="90"/>
      <c r="H41" s="90"/>
      <c r="K41" s="91"/>
    </row>
    <row r="42" spans="1:11" ht="13.5" customHeight="1" x14ac:dyDescent="0.3">
      <c r="A42" s="88">
        <v>10</v>
      </c>
      <c r="B42" s="89" t="s">
        <v>164</v>
      </c>
      <c r="C42" s="90"/>
      <c r="D42" s="90"/>
      <c r="E42" s="90"/>
      <c r="F42" s="90"/>
      <c r="G42" s="90"/>
      <c r="H42" s="90"/>
      <c r="K42" s="91"/>
    </row>
    <row r="43" spans="1:11" ht="13.5" customHeight="1" x14ac:dyDescent="0.3">
      <c r="A43" s="88"/>
      <c r="B43" s="89"/>
      <c r="C43" s="90"/>
      <c r="D43" s="90"/>
      <c r="E43" s="90"/>
      <c r="F43" s="90"/>
      <c r="G43" s="90"/>
      <c r="H43" s="90"/>
      <c r="K43" s="91"/>
    </row>
    <row r="44" spans="1:11" ht="13.5" customHeight="1" x14ac:dyDescent="0.3">
      <c r="A44" s="88">
        <v>11</v>
      </c>
      <c r="B44" s="89" t="s">
        <v>165</v>
      </c>
      <c r="C44" s="90"/>
      <c r="D44" s="90"/>
      <c r="E44" s="90"/>
      <c r="F44" s="90"/>
      <c r="G44" s="90"/>
      <c r="H44" s="90"/>
      <c r="K44" s="91"/>
    </row>
    <row r="45" spans="1:11" ht="13.5" customHeight="1" x14ac:dyDescent="0.3">
      <c r="A45" s="88"/>
      <c r="B45" s="89"/>
      <c r="C45" s="90"/>
      <c r="D45" s="90"/>
      <c r="E45" s="90"/>
      <c r="F45" s="90"/>
      <c r="G45" s="90"/>
      <c r="H45" s="90"/>
      <c r="K45" s="91"/>
    </row>
    <row r="46" spans="1:11" ht="13.5" customHeight="1" x14ac:dyDescent="0.3">
      <c r="A46" s="88" t="s">
        <v>58</v>
      </c>
      <c r="B46" s="89"/>
      <c r="C46" s="90"/>
      <c r="D46" s="90"/>
      <c r="E46" s="90"/>
      <c r="F46" s="90"/>
      <c r="G46" s="90"/>
      <c r="H46" s="90"/>
      <c r="K46" s="91"/>
    </row>
    <row r="47" spans="1:11" ht="13.5" customHeight="1" x14ac:dyDescent="0.3">
      <c r="A47" s="88"/>
      <c r="B47" s="89"/>
      <c r="C47" s="90"/>
      <c r="D47" s="90"/>
      <c r="E47" s="90"/>
      <c r="F47" s="90"/>
      <c r="G47" s="90"/>
      <c r="H47" s="90"/>
      <c r="K47" s="91"/>
    </row>
    <row r="48" spans="1:11" ht="13.5" customHeight="1" x14ac:dyDescent="0.3">
      <c r="A48" s="88"/>
      <c r="B48" s="89"/>
      <c r="C48" s="90"/>
      <c r="D48" s="90"/>
      <c r="E48" s="90"/>
      <c r="F48" s="90"/>
      <c r="G48" s="90"/>
      <c r="H48" s="90"/>
      <c r="K48" s="91"/>
    </row>
    <row r="49" spans="1:11" ht="13.5" customHeight="1" x14ac:dyDescent="0.3">
      <c r="A49" s="88"/>
      <c r="B49" s="89"/>
      <c r="C49" s="90"/>
      <c r="D49" s="90"/>
      <c r="E49" s="90"/>
      <c r="F49" s="90"/>
      <c r="G49" s="90"/>
      <c r="H49" s="90"/>
      <c r="K49" s="91"/>
    </row>
    <row r="50" spans="1:11" ht="13.5" customHeight="1" x14ac:dyDescent="0.3">
      <c r="A50" s="88"/>
      <c r="B50" s="89"/>
      <c r="C50" s="90"/>
      <c r="D50" s="90"/>
      <c r="E50" s="90"/>
      <c r="F50" s="90"/>
      <c r="G50" s="90"/>
      <c r="H50" s="90"/>
      <c r="K50" s="91"/>
    </row>
    <row r="51" spans="1:11" ht="13.5" customHeight="1" x14ac:dyDescent="0.3">
      <c r="A51" s="88"/>
      <c r="B51" s="89"/>
      <c r="C51" s="90"/>
      <c r="D51" s="90"/>
      <c r="E51" s="90"/>
      <c r="F51" s="90"/>
      <c r="G51" s="90"/>
      <c r="H51" s="90"/>
      <c r="K51" s="91"/>
    </row>
    <row r="52" spans="1:11" ht="13.5" customHeight="1" x14ac:dyDescent="0.3">
      <c r="A52" s="88"/>
      <c r="B52" s="89"/>
      <c r="C52" s="90"/>
      <c r="D52" s="90"/>
      <c r="E52" s="90"/>
      <c r="F52" s="90"/>
      <c r="G52" s="90"/>
      <c r="H52" s="90"/>
      <c r="K52" s="91"/>
    </row>
    <row r="53" spans="1:11" ht="13.5" customHeight="1" x14ac:dyDescent="0.3">
      <c r="A53" s="88"/>
      <c r="B53" s="89"/>
      <c r="C53" s="90"/>
      <c r="D53" s="90"/>
      <c r="E53" s="90"/>
      <c r="F53" s="90"/>
      <c r="G53" s="90"/>
      <c r="H53" s="90"/>
      <c r="K53" s="91"/>
    </row>
    <row r="54" spans="1:11" ht="13.5" customHeight="1" x14ac:dyDescent="0.3">
      <c r="A54" s="88"/>
      <c r="B54" s="89"/>
      <c r="C54" s="90"/>
      <c r="D54" s="90"/>
      <c r="E54" s="90"/>
      <c r="F54" s="90"/>
      <c r="G54" s="90"/>
      <c r="H54" s="90"/>
      <c r="K54" s="91"/>
    </row>
    <row r="55" spans="1:11" ht="13.5" customHeight="1" x14ac:dyDescent="0.3">
      <c r="A55" s="88"/>
      <c r="B55" s="89"/>
      <c r="C55" s="90"/>
      <c r="D55" s="90"/>
      <c r="E55" s="90"/>
      <c r="F55" s="90"/>
      <c r="G55" s="90"/>
      <c r="H55" s="90"/>
      <c r="K55" s="91"/>
    </row>
    <row r="56" spans="1:11" ht="13.5" customHeight="1" x14ac:dyDescent="0.3">
      <c r="A56" s="88"/>
      <c r="B56" s="89"/>
      <c r="C56" s="90"/>
      <c r="D56" s="90"/>
      <c r="E56" s="90"/>
      <c r="F56" s="90"/>
      <c r="G56" s="90"/>
      <c r="H56" s="90"/>
      <c r="K56" s="91"/>
    </row>
    <row r="57" spans="1:11" ht="13.5" customHeight="1" x14ac:dyDescent="0.3">
      <c r="A57" s="88"/>
      <c r="B57" s="89"/>
      <c r="C57" s="90"/>
      <c r="D57" s="90"/>
      <c r="E57" s="90"/>
      <c r="F57" s="90"/>
      <c r="G57" s="90"/>
      <c r="H57" s="90"/>
      <c r="K57" s="91"/>
    </row>
    <row r="58" spans="1:11" ht="13.5" customHeight="1" x14ac:dyDescent="0.3">
      <c r="A58" s="88"/>
      <c r="B58" s="89"/>
      <c r="C58" s="90"/>
      <c r="D58" s="90"/>
      <c r="E58" s="90"/>
      <c r="F58" s="90"/>
      <c r="G58" s="90"/>
      <c r="H58" s="90"/>
      <c r="K58" s="91"/>
    </row>
    <row r="59" spans="1:11" ht="13.5" customHeight="1" x14ac:dyDescent="0.3">
      <c r="A59" s="88"/>
      <c r="B59" s="89"/>
      <c r="C59" s="90"/>
      <c r="D59" s="90"/>
      <c r="E59" s="90"/>
      <c r="F59" s="90"/>
      <c r="G59" s="90"/>
      <c r="H59" s="90"/>
      <c r="K59" s="91"/>
    </row>
    <row r="60" spans="1:11" ht="13.5" customHeight="1" x14ac:dyDescent="0.3">
      <c r="A60" s="88"/>
      <c r="B60" s="89"/>
      <c r="C60" s="90"/>
      <c r="D60" s="90"/>
      <c r="E60" s="90"/>
      <c r="F60" s="90"/>
      <c r="G60" s="90"/>
      <c r="H60" s="90"/>
      <c r="K60" s="91"/>
    </row>
    <row r="61" spans="1:11" ht="13.5" customHeight="1" x14ac:dyDescent="0.3">
      <c r="A61" s="88"/>
      <c r="B61" s="89"/>
      <c r="C61" s="90"/>
      <c r="D61" s="90"/>
      <c r="E61" s="90"/>
      <c r="F61" s="90"/>
      <c r="G61" s="90"/>
      <c r="H61" s="90"/>
      <c r="K61" s="91"/>
    </row>
    <row r="62" spans="1:11" ht="13.5" customHeight="1" x14ac:dyDescent="0.3">
      <c r="A62" s="88"/>
      <c r="B62" s="89"/>
      <c r="C62" s="90"/>
      <c r="D62" s="90"/>
      <c r="E62" s="90"/>
      <c r="F62" s="90"/>
      <c r="G62" s="90"/>
      <c r="H62" s="90"/>
      <c r="K62" s="91"/>
    </row>
    <row r="63" spans="1:11" ht="13.5" customHeight="1" x14ac:dyDescent="0.3">
      <c r="A63" s="88"/>
      <c r="B63" s="89"/>
      <c r="C63" s="90"/>
      <c r="D63" s="90"/>
      <c r="E63" s="90"/>
      <c r="F63" s="90"/>
      <c r="G63" s="90"/>
      <c r="H63" s="90"/>
      <c r="K63" s="91"/>
    </row>
    <row r="64" spans="1:11" ht="13.5" customHeight="1" x14ac:dyDescent="0.3">
      <c r="A64" s="88"/>
      <c r="B64" s="89"/>
      <c r="C64" s="90"/>
      <c r="D64" s="90"/>
      <c r="E64" s="90"/>
      <c r="F64" s="90"/>
      <c r="G64" s="90"/>
      <c r="H64" s="90"/>
      <c r="K64" s="91"/>
    </row>
    <row r="65" spans="1:11" ht="13.5" customHeight="1" x14ac:dyDescent="0.3">
      <c r="A65" s="88"/>
      <c r="B65" s="89"/>
      <c r="C65" s="90"/>
      <c r="D65" s="90"/>
      <c r="E65" s="90"/>
      <c r="F65" s="90"/>
      <c r="G65" s="90"/>
      <c r="H65" s="90"/>
      <c r="K65" s="91"/>
    </row>
    <row r="66" spans="1:11" ht="13.5" customHeight="1" x14ac:dyDescent="0.3">
      <c r="A66" s="88"/>
      <c r="B66" s="89"/>
      <c r="C66" s="90"/>
      <c r="D66" s="90"/>
      <c r="E66" s="90"/>
      <c r="F66" s="90"/>
      <c r="G66" s="90"/>
      <c r="H66" s="90"/>
      <c r="K66" s="91"/>
    </row>
    <row r="67" spans="1:11" ht="13.5" customHeight="1" x14ac:dyDescent="0.3">
      <c r="A67" s="88"/>
      <c r="B67" s="89"/>
      <c r="C67" s="90"/>
      <c r="D67" s="90"/>
      <c r="E67" s="90"/>
      <c r="F67" s="90"/>
      <c r="G67" s="90"/>
      <c r="H67" s="90"/>
      <c r="K67" s="91"/>
    </row>
    <row r="68" spans="1:11" s="90" customFormat="1" ht="13.5" customHeight="1" x14ac:dyDescent="0.3">
      <c r="A68" s="88"/>
      <c r="B68" s="89"/>
      <c r="K68" s="91"/>
    </row>
    <row r="69" spans="1:11" s="90" customFormat="1" ht="13.5" customHeight="1" x14ac:dyDescent="0.3">
      <c r="A69" s="88"/>
      <c r="B69" s="89"/>
      <c r="K69" s="91"/>
    </row>
    <row r="70" spans="1:11" s="90" customFormat="1" ht="13.5" customHeight="1" x14ac:dyDescent="0.3">
      <c r="A70" s="88"/>
      <c r="B70" s="89"/>
      <c r="K70" s="91"/>
    </row>
    <row r="71" spans="1:11" ht="13.5" customHeight="1" x14ac:dyDescent="0.3">
      <c r="A71" s="95"/>
      <c r="B71" s="96"/>
      <c r="C71" s="97"/>
      <c r="D71" s="97"/>
      <c r="E71" s="97"/>
      <c r="F71" s="97"/>
      <c r="G71" s="97"/>
      <c r="H71" s="97"/>
      <c r="I71" s="97"/>
      <c r="J71" s="97"/>
      <c r="K71" s="98"/>
    </row>
    <row r="72" spans="1:11" ht="13.5" customHeight="1" x14ac:dyDescent="0.3">
      <c r="A72" s="83"/>
      <c r="B72" s="84"/>
      <c r="C72" s="85"/>
      <c r="D72" s="85"/>
      <c r="E72" s="85"/>
      <c r="F72" s="85"/>
      <c r="G72" s="85"/>
      <c r="H72" s="85"/>
      <c r="I72" s="85"/>
      <c r="J72" s="85"/>
      <c r="K72" s="86"/>
    </row>
    <row r="73" spans="1:11" ht="13.5" customHeight="1" x14ac:dyDescent="0.3">
      <c r="A73" s="88"/>
      <c r="B73" s="93" t="s">
        <v>166</v>
      </c>
      <c r="C73" s="89"/>
      <c r="D73" s="99"/>
      <c r="E73" s="99"/>
      <c r="F73" s="99"/>
      <c r="G73" s="99"/>
      <c r="H73" s="90"/>
      <c r="K73" s="91"/>
    </row>
    <row r="74" spans="1:11" ht="13.5" customHeight="1" x14ac:dyDescent="0.3">
      <c r="A74" s="88"/>
      <c r="B74" s="93"/>
      <c r="C74" s="89"/>
      <c r="D74" s="99"/>
      <c r="E74" s="99"/>
      <c r="F74" s="99"/>
      <c r="G74" s="99"/>
      <c r="H74" s="90"/>
      <c r="K74" s="91"/>
    </row>
    <row r="75" spans="1:11" ht="13.5" customHeight="1" x14ac:dyDescent="0.3">
      <c r="A75" s="88"/>
      <c r="B75" s="93" t="s">
        <v>167</v>
      </c>
      <c r="C75" s="89"/>
      <c r="D75" s="99" t="s">
        <v>168</v>
      </c>
      <c r="E75" s="99"/>
      <c r="F75" s="99"/>
      <c r="G75" s="99"/>
      <c r="H75" s="90"/>
      <c r="K75" s="91"/>
    </row>
    <row r="76" spans="1:11" ht="13.5" customHeight="1" x14ac:dyDescent="0.3">
      <c r="A76" s="88"/>
      <c r="B76" s="93"/>
      <c r="C76" s="89"/>
      <c r="D76" s="99"/>
      <c r="E76" s="99"/>
      <c r="F76" s="99"/>
      <c r="G76" s="99"/>
      <c r="H76" s="90"/>
      <c r="K76" s="91"/>
    </row>
    <row r="77" spans="1:11" ht="13.5" customHeight="1" x14ac:dyDescent="0.3">
      <c r="A77" s="88"/>
      <c r="B77" s="93" t="s">
        <v>169</v>
      </c>
      <c r="C77" s="89"/>
      <c r="D77" s="213" t="s">
        <v>524</v>
      </c>
      <c r="E77" s="213"/>
      <c r="F77" s="213"/>
      <c r="G77" s="213"/>
      <c r="H77" s="90"/>
      <c r="K77" s="91"/>
    </row>
    <row r="78" spans="1:11" ht="13.5" customHeight="1" x14ac:dyDescent="0.3">
      <c r="A78" s="88"/>
      <c r="B78" s="93"/>
      <c r="C78" s="89"/>
      <c r="D78" s="188"/>
      <c r="E78" s="188"/>
      <c r="F78" s="188"/>
      <c r="G78" s="188"/>
      <c r="H78" s="90"/>
      <c r="K78" s="91"/>
    </row>
    <row r="79" spans="1:11" ht="13.5" customHeight="1" x14ac:dyDescent="0.3">
      <c r="A79" s="88"/>
      <c r="B79" s="221" t="s">
        <v>476</v>
      </c>
      <c r="C79" s="221"/>
      <c r="D79" s="213" t="s">
        <v>477</v>
      </c>
      <c r="E79" s="213"/>
      <c r="F79" s="213"/>
      <c r="G79" s="213"/>
      <c r="H79" s="90"/>
      <c r="K79" s="91"/>
    </row>
    <row r="80" spans="1:11" ht="13.5" customHeight="1" x14ac:dyDescent="0.3">
      <c r="A80" s="88"/>
      <c r="B80" s="93"/>
      <c r="C80" s="89"/>
      <c r="D80" s="188"/>
      <c r="E80" s="188"/>
      <c r="F80" s="188"/>
      <c r="G80" s="188"/>
      <c r="H80" s="90"/>
      <c r="K80" s="91"/>
    </row>
    <row r="81" spans="1:11" ht="13.5" customHeight="1" x14ac:dyDescent="0.3">
      <c r="A81" s="88"/>
      <c r="B81" s="93"/>
      <c r="C81" s="89"/>
      <c r="D81" s="99"/>
      <c r="E81" s="99"/>
      <c r="F81" s="99"/>
      <c r="G81" s="99"/>
      <c r="H81" s="90"/>
      <c r="K81" s="91"/>
    </row>
    <row r="82" spans="1:11" ht="13.5" customHeight="1" x14ac:dyDescent="0.3">
      <c r="A82" s="88"/>
      <c r="B82" s="93" t="s">
        <v>94</v>
      </c>
      <c r="C82" s="89"/>
      <c r="D82" s="99"/>
      <c r="E82" s="99"/>
      <c r="F82" s="99"/>
      <c r="G82" s="99"/>
      <c r="H82" s="90"/>
      <c r="K82" s="91"/>
    </row>
    <row r="83" spans="1:11" ht="13.5" customHeight="1" x14ac:dyDescent="0.3">
      <c r="A83" s="88"/>
      <c r="B83" s="89"/>
      <c r="C83" s="89"/>
      <c r="D83" s="99"/>
      <c r="E83" s="90"/>
      <c r="F83" s="99"/>
      <c r="G83" s="99"/>
      <c r="H83" s="90"/>
      <c r="K83" s="91"/>
    </row>
    <row r="84" spans="1:11" ht="13.5" customHeight="1" x14ac:dyDescent="0.3">
      <c r="A84" s="88"/>
      <c r="B84" s="93"/>
      <c r="C84" s="89"/>
      <c r="D84" s="99"/>
      <c r="E84" s="99"/>
      <c r="F84" s="99"/>
      <c r="G84" s="99"/>
      <c r="H84" s="90"/>
      <c r="K84" s="91"/>
    </row>
    <row r="85" spans="1:11" ht="13.5" customHeight="1" x14ac:dyDescent="0.3">
      <c r="A85" s="88"/>
      <c r="B85" s="89"/>
      <c r="C85" s="90"/>
      <c r="D85" s="90"/>
      <c r="E85" s="90"/>
      <c r="F85" s="90"/>
      <c r="G85" s="90"/>
      <c r="H85" s="90"/>
      <c r="K85" s="91"/>
    </row>
    <row r="86" spans="1:11" ht="13.5" customHeight="1" x14ac:dyDescent="0.3">
      <c r="A86" s="88"/>
      <c r="C86" s="89"/>
      <c r="D86" s="99"/>
      <c r="E86" s="99"/>
      <c r="F86" s="99"/>
      <c r="G86" s="99"/>
      <c r="H86" s="90"/>
      <c r="K86" s="91"/>
    </row>
    <row r="87" spans="1:11" ht="13.5" customHeight="1" x14ac:dyDescent="0.3">
      <c r="A87" s="88"/>
      <c r="B87" s="93"/>
      <c r="C87" s="90"/>
      <c r="D87" s="90"/>
      <c r="E87" s="99"/>
      <c r="F87" s="90"/>
      <c r="G87" s="90"/>
      <c r="H87" s="90"/>
      <c r="K87" s="91"/>
    </row>
    <row r="88" spans="1:11" ht="13.5" customHeight="1" x14ac:dyDescent="0.3">
      <c r="A88" s="88"/>
      <c r="B88" s="93"/>
      <c r="C88" s="89"/>
      <c r="D88" s="99"/>
      <c r="E88" s="99"/>
      <c r="F88" s="99"/>
      <c r="G88" s="99"/>
      <c r="H88" s="90"/>
      <c r="K88" s="91"/>
    </row>
    <row r="89" spans="1:11" ht="13.5" customHeight="1" x14ac:dyDescent="0.3">
      <c r="A89" s="88"/>
      <c r="B89" s="89"/>
      <c r="C89" s="89"/>
      <c r="D89" s="99"/>
      <c r="E89" s="99"/>
      <c r="F89" s="99"/>
      <c r="G89" s="99"/>
      <c r="H89" s="90"/>
      <c r="K89" s="91"/>
    </row>
    <row r="90" spans="1:11" ht="13.5" customHeight="1" x14ac:dyDescent="0.3">
      <c r="A90" s="88"/>
      <c r="B90" s="93"/>
      <c r="C90" s="89"/>
      <c r="D90" s="99"/>
      <c r="E90" s="99"/>
      <c r="F90" s="99"/>
      <c r="G90" s="99"/>
      <c r="H90" s="90"/>
      <c r="K90" s="91"/>
    </row>
    <row r="91" spans="1:11" ht="13.5" customHeight="1" x14ac:dyDescent="0.3">
      <c r="A91" s="88"/>
      <c r="B91" s="89"/>
      <c r="C91" s="90"/>
      <c r="D91" s="90"/>
      <c r="E91" s="90"/>
      <c r="F91" s="90"/>
      <c r="G91" s="90"/>
      <c r="H91" s="90"/>
      <c r="K91" s="91"/>
    </row>
    <row r="92" spans="1:11" ht="13.5" customHeight="1" x14ac:dyDescent="0.3">
      <c r="A92" s="88"/>
      <c r="B92" s="93"/>
      <c r="C92" s="90"/>
      <c r="D92" s="90"/>
      <c r="E92" s="90"/>
      <c r="F92" s="90"/>
      <c r="G92" s="90"/>
      <c r="H92" s="90"/>
      <c r="K92" s="91"/>
    </row>
    <row r="93" spans="1:11" ht="13.5" customHeight="1" x14ac:dyDescent="0.3">
      <c r="A93" s="88"/>
      <c r="B93" s="89"/>
      <c r="C93" s="90"/>
      <c r="D93" s="90"/>
      <c r="E93" s="90"/>
      <c r="F93" s="90"/>
      <c r="G93" s="90"/>
      <c r="H93" s="90"/>
      <c r="K93" s="91"/>
    </row>
    <row r="94" spans="1:11" ht="13.5" customHeight="1" x14ac:dyDescent="0.3">
      <c r="A94" s="88"/>
      <c r="B94" s="89"/>
      <c r="C94" s="90"/>
      <c r="D94" s="90"/>
      <c r="E94" s="90"/>
      <c r="F94" s="90"/>
      <c r="G94" s="90"/>
      <c r="H94" s="90"/>
      <c r="K94" s="91"/>
    </row>
    <row r="95" spans="1:11" ht="13.5" customHeight="1" x14ac:dyDescent="0.3">
      <c r="A95" s="88"/>
      <c r="B95" s="89"/>
      <c r="C95" s="90"/>
      <c r="D95" s="90"/>
      <c r="E95" s="90"/>
      <c r="F95" s="90"/>
      <c r="G95" s="90"/>
      <c r="H95" s="90"/>
      <c r="K95" s="91"/>
    </row>
    <row r="96" spans="1:11" ht="13.5" customHeight="1" x14ac:dyDescent="0.3">
      <c r="A96" s="88"/>
      <c r="B96" s="89"/>
      <c r="C96" s="90"/>
      <c r="D96" s="90"/>
      <c r="E96" s="90"/>
      <c r="F96" s="90"/>
      <c r="G96" s="90"/>
      <c r="H96" s="90"/>
      <c r="K96" s="91"/>
    </row>
    <row r="97" spans="1:11" ht="13.5" customHeight="1" x14ac:dyDescent="0.3">
      <c r="A97" s="88"/>
      <c r="B97" s="89"/>
      <c r="C97" s="90"/>
      <c r="D97" s="90"/>
      <c r="E97" s="90"/>
      <c r="F97" s="90"/>
      <c r="G97" s="90"/>
      <c r="H97" s="90"/>
      <c r="K97" s="91"/>
    </row>
    <row r="98" spans="1:11" ht="13.5" customHeight="1" x14ac:dyDescent="0.3">
      <c r="A98" s="88"/>
      <c r="B98" s="89"/>
      <c r="C98" s="90"/>
      <c r="D98" s="90"/>
      <c r="E98" s="90"/>
      <c r="F98" s="90"/>
      <c r="G98" s="90"/>
      <c r="H98" s="90"/>
      <c r="K98" s="91"/>
    </row>
    <row r="99" spans="1:11" ht="13.5" customHeight="1" x14ac:dyDescent="0.3">
      <c r="A99" s="88"/>
      <c r="B99" s="89"/>
      <c r="C99" s="90"/>
      <c r="D99" s="90"/>
      <c r="E99" s="90"/>
      <c r="F99" s="90"/>
      <c r="G99" s="90"/>
      <c r="H99" s="90"/>
      <c r="K99" s="91"/>
    </row>
    <row r="100" spans="1:11" ht="13.5" customHeight="1" x14ac:dyDescent="0.3">
      <c r="A100" s="88"/>
      <c r="B100" s="89"/>
      <c r="C100" s="90"/>
      <c r="D100" s="90"/>
      <c r="E100" s="90"/>
      <c r="F100" s="90"/>
      <c r="G100" s="90"/>
      <c r="H100" s="90"/>
      <c r="K100" s="91"/>
    </row>
    <row r="101" spans="1:11" ht="13.5" customHeight="1" x14ac:dyDescent="0.3">
      <c r="A101" s="88"/>
      <c r="B101" s="89"/>
      <c r="C101" s="90"/>
      <c r="D101" s="90"/>
      <c r="E101" s="90"/>
      <c r="F101" s="90"/>
      <c r="G101" s="90"/>
      <c r="H101" s="90"/>
      <c r="K101" s="91"/>
    </row>
    <row r="102" spans="1:11" ht="13.5" customHeight="1" x14ac:dyDescent="0.3">
      <c r="A102" s="88"/>
      <c r="B102" s="89"/>
      <c r="C102" s="90"/>
      <c r="D102" s="90"/>
      <c r="E102" s="90"/>
      <c r="F102" s="90"/>
      <c r="G102" s="90"/>
      <c r="H102" s="90"/>
      <c r="K102" s="91"/>
    </row>
    <row r="103" spans="1:11" ht="13.5" customHeight="1" x14ac:dyDescent="0.3">
      <c r="A103" s="88"/>
      <c r="B103" s="89"/>
      <c r="C103" s="90"/>
      <c r="D103" s="90"/>
      <c r="E103" s="90"/>
      <c r="F103" s="90"/>
      <c r="G103" s="90"/>
      <c r="H103" s="90"/>
      <c r="K103" s="91"/>
    </row>
    <row r="104" spans="1:11" ht="13.5" customHeight="1" x14ac:dyDescent="0.3">
      <c r="A104" s="88"/>
      <c r="B104" s="89"/>
      <c r="C104" s="90"/>
      <c r="D104" s="90"/>
      <c r="E104" s="90"/>
      <c r="F104" s="90"/>
      <c r="G104" s="90"/>
      <c r="H104" s="90"/>
      <c r="K104" s="91"/>
    </row>
    <row r="105" spans="1:11" ht="13.5" customHeight="1" x14ac:dyDescent="0.3">
      <c r="A105" s="88"/>
      <c r="B105" s="89"/>
      <c r="C105" s="90"/>
      <c r="D105" s="90"/>
      <c r="E105" s="90"/>
      <c r="F105" s="90"/>
      <c r="G105" s="90"/>
      <c r="H105" s="90"/>
      <c r="K105" s="91"/>
    </row>
    <row r="106" spans="1:11" ht="13.5" customHeight="1" x14ac:dyDescent="0.3">
      <c r="A106" s="88"/>
      <c r="B106" s="89"/>
      <c r="C106" s="90"/>
      <c r="D106" s="90"/>
      <c r="E106" s="90"/>
      <c r="F106" s="90"/>
      <c r="G106" s="90"/>
      <c r="H106" s="90"/>
      <c r="K106" s="91"/>
    </row>
    <row r="107" spans="1:11" ht="13.5" customHeight="1" x14ac:dyDescent="0.3">
      <c r="A107" s="88"/>
      <c r="B107" s="89"/>
      <c r="C107" s="90"/>
      <c r="D107" s="90"/>
      <c r="E107" s="90"/>
      <c r="F107" s="90"/>
      <c r="G107" s="90"/>
      <c r="H107" s="90"/>
      <c r="K107" s="91"/>
    </row>
    <row r="108" spans="1:11" ht="13.5" customHeight="1" x14ac:dyDescent="0.3">
      <c r="A108" s="88"/>
      <c r="B108" s="89"/>
      <c r="C108" s="90"/>
      <c r="D108" s="90"/>
      <c r="E108" s="90"/>
      <c r="F108" s="90"/>
      <c r="G108" s="90"/>
      <c r="H108" s="90"/>
      <c r="K108" s="91"/>
    </row>
    <row r="109" spans="1:11" ht="13.5" customHeight="1" x14ac:dyDescent="0.3">
      <c r="A109" s="88"/>
      <c r="B109" s="89"/>
      <c r="C109" s="90"/>
      <c r="D109" s="90"/>
      <c r="E109" s="90"/>
      <c r="F109" s="90"/>
      <c r="G109" s="90"/>
      <c r="H109" s="90"/>
      <c r="K109" s="91"/>
    </row>
    <row r="110" spans="1:11" ht="13.5" customHeight="1" x14ac:dyDescent="0.3">
      <c r="A110" s="88"/>
      <c r="B110" s="89"/>
      <c r="C110" s="90"/>
      <c r="D110" s="90"/>
      <c r="E110" s="90"/>
      <c r="F110" s="90"/>
      <c r="G110" s="90"/>
      <c r="H110" s="90"/>
      <c r="K110" s="91"/>
    </row>
    <row r="111" spans="1:11" ht="13.5" customHeight="1" x14ac:dyDescent="0.3">
      <c r="A111" s="88"/>
      <c r="B111" s="89"/>
      <c r="C111" s="90"/>
      <c r="D111" s="90"/>
      <c r="E111" s="90"/>
      <c r="F111" s="90"/>
      <c r="G111" s="90"/>
      <c r="H111" s="90"/>
      <c r="K111" s="91"/>
    </row>
    <row r="112" spans="1:11" ht="13.5" customHeight="1" x14ac:dyDescent="0.3">
      <c r="A112" s="88"/>
      <c r="B112" s="89"/>
      <c r="C112" s="90"/>
      <c r="D112" s="90"/>
      <c r="E112" s="90"/>
      <c r="F112" s="90"/>
      <c r="G112" s="90"/>
      <c r="H112" s="90"/>
      <c r="K112" s="91"/>
    </row>
    <row r="113" spans="1:11" ht="13.5" customHeight="1" x14ac:dyDescent="0.3">
      <c r="A113" s="88"/>
      <c r="B113" s="89"/>
      <c r="C113" s="90"/>
      <c r="D113" s="90"/>
      <c r="E113" s="90"/>
      <c r="F113" s="90"/>
      <c r="G113" s="90"/>
      <c r="H113" s="90"/>
      <c r="K113" s="91"/>
    </row>
    <row r="114" spans="1:11" ht="13.5" customHeight="1" x14ac:dyDescent="0.3">
      <c r="A114" s="88"/>
      <c r="B114" s="89"/>
      <c r="C114" s="90"/>
      <c r="D114" s="90"/>
      <c r="E114" s="90"/>
      <c r="F114" s="90"/>
      <c r="G114" s="90"/>
      <c r="H114" s="90"/>
      <c r="K114" s="91"/>
    </row>
    <row r="115" spans="1:11" ht="13.5" customHeight="1" x14ac:dyDescent="0.3">
      <c r="A115" s="88"/>
      <c r="B115" s="89"/>
      <c r="C115" s="90"/>
      <c r="D115" s="90"/>
      <c r="E115" s="90"/>
      <c r="F115" s="90"/>
      <c r="G115" s="90"/>
      <c r="H115" s="90"/>
      <c r="K115" s="91"/>
    </row>
    <row r="116" spans="1:11" ht="13.5" customHeight="1" x14ac:dyDescent="0.3">
      <c r="A116" s="88"/>
      <c r="B116" s="89"/>
      <c r="C116" s="90"/>
      <c r="D116" s="90"/>
      <c r="E116" s="90"/>
      <c r="F116" s="90"/>
      <c r="G116" s="90"/>
      <c r="H116" s="90"/>
      <c r="K116" s="91"/>
    </row>
    <row r="117" spans="1:11" ht="13.5" customHeight="1" x14ac:dyDescent="0.3">
      <c r="A117" s="88"/>
      <c r="B117" s="89"/>
      <c r="C117" s="90"/>
      <c r="D117" s="90"/>
      <c r="E117" s="90"/>
      <c r="F117" s="90"/>
      <c r="G117" s="90"/>
      <c r="H117" s="90"/>
      <c r="K117" s="91"/>
    </row>
    <row r="118" spans="1:11" ht="13.5" customHeight="1" x14ac:dyDescent="0.3">
      <c r="A118" s="88"/>
      <c r="B118" s="89"/>
      <c r="C118" s="90"/>
      <c r="D118" s="90"/>
      <c r="E118" s="90"/>
      <c r="F118" s="90"/>
      <c r="G118" s="90"/>
      <c r="H118" s="90"/>
      <c r="K118" s="91"/>
    </row>
    <row r="119" spans="1:11" ht="13.5" customHeight="1" x14ac:dyDescent="0.3">
      <c r="A119" s="88"/>
      <c r="B119" s="89"/>
      <c r="C119" s="90"/>
      <c r="D119" s="90"/>
      <c r="E119" s="90"/>
      <c r="F119" s="90"/>
      <c r="G119" s="90"/>
      <c r="H119" s="90"/>
      <c r="K119" s="91"/>
    </row>
    <row r="120" spans="1:11" ht="13.5" customHeight="1" x14ac:dyDescent="0.3">
      <c r="A120" s="88"/>
      <c r="B120" s="89"/>
      <c r="C120" s="90"/>
      <c r="D120" s="90"/>
      <c r="E120" s="90"/>
      <c r="F120" s="90"/>
      <c r="G120" s="90"/>
      <c r="H120" s="90"/>
      <c r="K120" s="91"/>
    </row>
    <row r="121" spans="1:11" ht="13.5" customHeight="1" x14ac:dyDescent="0.3">
      <c r="A121" s="88"/>
      <c r="B121" s="89"/>
      <c r="C121" s="90"/>
      <c r="D121" s="90"/>
      <c r="E121" s="90"/>
      <c r="F121" s="90"/>
      <c r="G121" s="90"/>
      <c r="H121" s="90"/>
      <c r="K121" s="91"/>
    </row>
    <row r="122" spans="1:11" ht="13.5" customHeight="1" x14ac:dyDescent="0.3">
      <c r="A122" s="88"/>
      <c r="B122" s="89"/>
      <c r="C122" s="90"/>
      <c r="D122" s="90"/>
      <c r="E122" s="90"/>
      <c r="F122" s="90"/>
      <c r="G122" s="90"/>
      <c r="H122" s="90"/>
      <c r="K122" s="91"/>
    </row>
    <row r="123" spans="1:11" ht="13.5" customHeight="1" x14ac:dyDescent="0.3">
      <c r="A123" s="88"/>
      <c r="B123" s="89"/>
      <c r="C123" s="90"/>
      <c r="D123" s="90"/>
      <c r="E123" s="90"/>
      <c r="F123" s="90"/>
      <c r="G123" s="90"/>
      <c r="H123" s="90"/>
      <c r="K123" s="91"/>
    </row>
    <row r="124" spans="1:11" ht="13.5" customHeight="1" x14ac:dyDescent="0.3">
      <c r="A124" s="88"/>
      <c r="B124" s="89"/>
      <c r="C124" s="90"/>
      <c r="D124" s="90"/>
      <c r="E124" s="90"/>
      <c r="F124" s="90"/>
      <c r="G124" s="90"/>
      <c r="H124" s="90"/>
      <c r="K124" s="91"/>
    </row>
    <row r="125" spans="1:11" ht="13.5" customHeight="1" x14ac:dyDescent="0.3">
      <c r="A125" s="88"/>
      <c r="B125" s="89"/>
      <c r="C125" s="90"/>
      <c r="D125" s="90"/>
      <c r="E125" s="90"/>
      <c r="F125" s="90"/>
      <c r="G125" s="90"/>
      <c r="H125" s="90"/>
      <c r="K125" s="91"/>
    </row>
    <row r="126" spans="1:11" ht="13.5" customHeight="1" x14ac:dyDescent="0.3">
      <c r="A126" s="88"/>
      <c r="B126" s="89"/>
      <c r="C126" s="90"/>
      <c r="D126" s="90"/>
      <c r="E126" s="90"/>
      <c r="F126" s="90"/>
      <c r="G126" s="90"/>
      <c r="H126" s="90"/>
      <c r="K126" s="91"/>
    </row>
    <row r="127" spans="1:11" ht="13.5" customHeight="1" x14ac:dyDescent="0.3">
      <c r="A127" s="88"/>
      <c r="B127" s="89"/>
      <c r="C127" s="90"/>
      <c r="D127" s="90"/>
      <c r="E127" s="90"/>
      <c r="F127" s="90"/>
      <c r="G127" s="90"/>
      <c r="H127" s="90"/>
      <c r="K127" s="91"/>
    </row>
    <row r="128" spans="1:11" ht="13.5" customHeight="1" x14ac:dyDescent="0.3">
      <c r="A128" s="88"/>
      <c r="B128" s="89"/>
      <c r="C128" s="90"/>
      <c r="D128" s="90"/>
      <c r="E128" s="90"/>
      <c r="F128" s="90"/>
      <c r="G128" s="90"/>
      <c r="H128" s="90"/>
      <c r="K128" s="91"/>
    </row>
    <row r="129" spans="1:11" ht="13.5" customHeight="1" x14ac:dyDescent="0.3">
      <c r="A129" s="88"/>
      <c r="B129" s="89"/>
      <c r="C129" s="90"/>
      <c r="D129" s="90"/>
      <c r="E129" s="90"/>
      <c r="F129" s="90"/>
      <c r="G129" s="90"/>
      <c r="H129" s="90"/>
      <c r="K129" s="91"/>
    </row>
    <row r="130" spans="1:11" ht="13.5" customHeight="1" x14ac:dyDescent="0.3">
      <c r="A130" s="88"/>
      <c r="B130" s="89"/>
      <c r="C130" s="90"/>
      <c r="D130" s="90"/>
      <c r="E130" s="90"/>
      <c r="F130" s="90"/>
      <c r="G130" s="90"/>
      <c r="H130" s="90"/>
      <c r="K130" s="91"/>
    </row>
    <row r="131" spans="1:11" ht="13.5" customHeight="1" x14ac:dyDescent="0.3">
      <c r="A131" s="88"/>
      <c r="B131" s="89"/>
      <c r="C131" s="90"/>
      <c r="D131" s="90"/>
      <c r="E131" s="90"/>
      <c r="F131" s="90"/>
      <c r="G131" s="90"/>
      <c r="H131" s="90"/>
      <c r="K131" s="91"/>
    </row>
    <row r="132" spans="1:11" ht="13.5" customHeight="1" x14ac:dyDescent="0.3">
      <c r="A132" s="88"/>
      <c r="B132" s="89"/>
      <c r="C132" s="90"/>
      <c r="D132" s="90"/>
      <c r="E132" s="90"/>
      <c r="F132" s="90"/>
      <c r="G132" s="90"/>
      <c r="H132" s="90"/>
      <c r="K132" s="91"/>
    </row>
    <row r="133" spans="1:11" ht="13.5" customHeight="1" x14ac:dyDescent="0.3">
      <c r="A133" s="88"/>
      <c r="B133" s="89"/>
      <c r="C133" s="90"/>
      <c r="D133" s="90"/>
      <c r="E133" s="90"/>
      <c r="F133" s="90"/>
      <c r="G133" s="90"/>
      <c r="H133" s="90"/>
      <c r="K133" s="91"/>
    </row>
    <row r="134" spans="1:11" ht="13.5" customHeight="1" x14ac:dyDescent="0.3">
      <c r="A134" s="88"/>
      <c r="B134" s="89"/>
      <c r="C134" s="90"/>
      <c r="D134" s="90"/>
      <c r="E134" s="90"/>
      <c r="F134" s="90"/>
      <c r="G134" s="90"/>
      <c r="H134" s="90"/>
      <c r="K134" s="91"/>
    </row>
    <row r="135" spans="1:11" ht="13.5" customHeight="1" x14ac:dyDescent="0.3">
      <c r="A135" s="88"/>
      <c r="B135" s="89"/>
      <c r="C135" s="90"/>
      <c r="D135" s="90"/>
      <c r="E135" s="90"/>
      <c r="F135" s="90"/>
      <c r="G135" s="90"/>
      <c r="H135" s="90"/>
      <c r="K135" s="91"/>
    </row>
    <row r="136" spans="1:11" ht="13.5" customHeight="1" x14ac:dyDescent="0.3">
      <c r="A136" s="88"/>
      <c r="B136" s="89"/>
      <c r="C136" s="90"/>
      <c r="D136" s="90"/>
      <c r="E136" s="90"/>
      <c r="F136" s="90"/>
      <c r="G136" s="90"/>
      <c r="H136" s="90"/>
      <c r="K136" s="91"/>
    </row>
    <row r="137" spans="1:11" ht="13.5" customHeight="1" x14ac:dyDescent="0.3">
      <c r="A137" s="88"/>
      <c r="B137" s="89"/>
      <c r="C137" s="90"/>
      <c r="D137" s="90"/>
      <c r="E137" s="90"/>
      <c r="F137" s="90"/>
      <c r="G137" s="90"/>
      <c r="H137" s="90"/>
      <c r="K137" s="91"/>
    </row>
    <row r="138" spans="1:11" ht="13.5" customHeight="1" x14ac:dyDescent="0.3">
      <c r="A138" s="88"/>
      <c r="B138" s="89"/>
      <c r="C138" s="90"/>
      <c r="D138" s="90"/>
      <c r="E138" s="90"/>
      <c r="F138" s="90"/>
      <c r="G138" s="90"/>
      <c r="H138" s="90"/>
      <c r="K138" s="91"/>
    </row>
    <row r="139" spans="1:11" ht="13.5" customHeight="1" x14ac:dyDescent="0.3">
      <c r="A139" s="88"/>
      <c r="B139" s="89"/>
      <c r="C139" s="90"/>
      <c r="D139" s="90"/>
      <c r="E139" s="90"/>
      <c r="F139" s="90"/>
      <c r="G139" s="90"/>
      <c r="H139" s="90"/>
      <c r="K139" s="91"/>
    </row>
    <row r="140" spans="1:11" ht="13.5" customHeight="1" x14ac:dyDescent="0.3">
      <c r="A140" s="88"/>
      <c r="B140" s="89"/>
      <c r="C140" s="90"/>
      <c r="D140" s="90"/>
      <c r="E140" s="90"/>
      <c r="F140" s="90"/>
      <c r="G140" s="90"/>
      <c r="H140" s="90"/>
      <c r="K140" s="91"/>
    </row>
    <row r="141" spans="1:11" ht="13.5" customHeight="1" x14ac:dyDescent="0.3">
      <c r="A141" s="88"/>
      <c r="B141" s="89"/>
      <c r="C141" s="90"/>
      <c r="D141" s="90"/>
      <c r="E141" s="90"/>
      <c r="F141" s="90"/>
      <c r="G141" s="90"/>
      <c r="H141" s="90"/>
      <c r="K141" s="91"/>
    </row>
    <row r="142" spans="1:11" ht="13.5" customHeight="1" x14ac:dyDescent="0.3">
      <c r="A142" s="88"/>
      <c r="B142" s="89"/>
      <c r="C142" s="90"/>
      <c r="D142" s="90"/>
      <c r="E142" s="90"/>
      <c r="F142" s="90"/>
      <c r="G142" s="90"/>
      <c r="H142" s="90"/>
      <c r="K142" s="91"/>
    </row>
    <row r="143" spans="1:11" ht="13.5" customHeight="1" x14ac:dyDescent="0.3">
      <c r="A143" s="88"/>
      <c r="B143" s="89"/>
      <c r="C143" s="90"/>
      <c r="D143" s="90"/>
      <c r="E143" s="90"/>
      <c r="F143" s="90"/>
      <c r="G143" s="90"/>
      <c r="H143" s="90"/>
      <c r="K143" s="91"/>
    </row>
    <row r="144" spans="1:11" ht="13.5" customHeight="1" x14ac:dyDescent="0.3">
      <c r="A144" s="88"/>
      <c r="B144" s="89"/>
      <c r="C144" s="90"/>
      <c r="D144" s="90"/>
      <c r="E144" s="90"/>
      <c r="F144" s="90"/>
      <c r="G144" s="90"/>
      <c r="H144" s="90"/>
      <c r="K144" s="91"/>
    </row>
    <row r="145" spans="1:11" ht="13.5" customHeight="1" x14ac:dyDescent="0.3">
      <c r="A145" s="95"/>
      <c r="B145" s="96"/>
      <c r="C145" s="97"/>
      <c r="D145" s="97"/>
      <c r="E145" s="97"/>
      <c r="F145" s="97"/>
      <c r="G145" s="97"/>
      <c r="H145" s="97"/>
      <c r="I145" s="97"/>
      <c r="J145" s="97"/>
      <c r="K145" s="98"/>
    </row>
    <row r="146" spans="1:11" s="102" customFormat="1" ht="24" customHeight="1" x14ac:dyDescent="0.35">
      <c r="A146" s="100" t="s">
        <v>170</v>
      </c>
      <c r="B146" s="214" t="s">
        <v>171</v>
      </c>
      <c r="C146" s="215"/>
      <c r="D146" s="215"/>
      <c r="E146" s="215"/>
      <c r="F146" s="215"/>
      <c r="G146" s="215"/>
      <c r="H146" s="215"/>
      <c r="I146" s="215"/>
      <c r="J146" s="216"/>
      <c r="K146" s="101" t="s">
        <v>172</v>
      </c>
    </row>
    <row r="147" spans="1:11" ht="13.5" customHeight="1" x14ac:dyDescent="0.3">
      <c r="A147" s="103"/>
      <c r="B147" s="104"/>
      <c r="C147" s="90"/>
      <c r="D147" s="90"/>
      <c r="E147" s="90"/>
      <c r="F147" s="90"/>
      <c r="G147" s="90"/>
      <c r="H147" s="90"/>
      <c r="K147" s="105"/>
    </row>
    <row r="148" spans="1:11" ht="31.5" customHeight="1" x14ac:dyDescent="0.3">
      <c r="A148" s="103"/>
      <c r="B148" s="106" t="s">
        <v>173</v>
      </c>
      <c r="C148" s="90"/>
      <c r="D148" s="90"/>
      <c r="E148" s="90"/>
      <c r="F148" s="90"/>
      <c r="G148" s="90"/>
      <c r="H148" s="90"/>
      <c r="K148" s="105"/>
    </row>
    <row r="149" spans="1:11" ht="13.5" customHeight="1" x14ac:dyDescent="0.3">
      <c r="A149" s="103"/>
      <c r="B149" s="106"/>
      <c r="C149" s="90"/>
      <c r="D149" s="90"/>
      <c r="E149" s="90"/>
      <c r="F149" s="90"/>
      <c r="G149" s="90"/>
      <c r="H149" s="90"/>
      <c r="K149" s="105"/>
    </row>
    <row r="150" spans="1:11" ht="13.5" customHeight="1" x14ac:dyDescent="0.3">
      <c r="A150" s="103"/>
      <c r="B150" s="106" t="s">
        <v>174</v>
      </c>
      <c r="C150" s="90"/>
      <c r="D150" s="90"/>
      <c r="E150" s="90"/>
      <c r="F150" s="90"/>
      <c r="G150" s="90"/>
      <c r="H150" s="90"/>
      <c r="K150" s="105"/>
    </row>
    <row r="151" spans="1:11" ht="13.5" customHeight="1" x14ac:dyDescent="0.3">
      <c r="A151" s="103"/>
      <c r="B151" s="106"/>
      <c r="C151" s="90"/>
      <c r="D151" s="90"/>
      <c r="E151" s="90"/>
      <c r="F151" s="90"/>
      <c r="G151" s="90"/>
      <c r="H151" s="90"/>
      <c r="K151" s="105"/>
    </row>
    <row r="152" spans="1:11" ht="13.5" customHeight="1" x14ac:dyDescent="0.3">
      <c r="A152" s="103"/>
      <c r="B152" s="106" t="s">
        <v>175</v>
      </c>
      <c r="C152" s="90"/>
      <c r="D152" s="90"/>
      <c r="E152" s="90"/>
      <c r="F152" s="90"/>
      <c r="G152" s="90"/>
      <c r="H152" s="90"/>
      <c r="K152" s="105"/>
    </row>
    <row r="153" spans="1:11" ht="13.5" customHeight="1" x14ac:dyDescent="0.3">
      <c r="A153" s="103"/>
      <c r="B153" s="106"/>
      <c r="C153" s="90"/>
      <c r="D153" s="90"/>
      <c r="E153" s="90"/>
      <c r="F153" s="90"/>
      <c r="G153" s="90"/>
      <c r="H153" s="90"/>
      <c r="K153" s="105"/>
    </row>
    <row r="154" spans="1:11" ht="13.5" customHeight="1" x14ac:dyDescent="0.3">
      <c r="A154" s="103" t="s">
        <v>18</v>
      </c>
      <c r="B154" s="106" t="s">
        <v>176</v>
      </c>
      <c r="C154" s="90"/>
      <c r="D154" s="90"/>
      <c r="E154" s="90"/>
      <c r="F154" s="90"/>
      <c r="G154" s="90"/>
      <c r="H154" s="90"/>
      <c r="K154" s="105"/>
    </row>
    <row r="155" spans="1:11" ht="13.5" customHeight="1" x14ac:dyDescent="0.3">
      <c r="A155" s="103"/>
      <c r="B155" s="104"/>
      <c r="C155" s="90"/>
      <c r="D155" s="90"/>
      <c r="E155" s="90"/>
      <c r="F155" s="90"/>
      <c r="G155" s="90"/>
      <c r="H155" s="90"/>
      <c r="K155" s="105"/>
    </row>
    <row r="156" spans="1:11" ht="13.5" customHeight="1" x14ac:dyDescent="0.3">
      <c r="A156" s="103"/>
      <c r="B156" s="104" t="s">
        <v>177</v>
      </c>
      <c r="C156" s="90"/>
      <c r="D156" s="90"/>
      <c r="E156" s="90"/>
      <c r="F156" s="107" t="s">
        <v>178</v>
      </c>
      <c r="G156" s="90"/>
      <c r="H156" s="90"/>
      <c r="K156" s="105"/>
    </row>
    <row r="157" spans="1:11" ht="13.5" customHeight="1" x14ac:dyDescent="0.3">
      <c r="A157" s="103"/>
      <c r="B157" s="104"/>
      <c r="C157" s="90"/>
      <c r="D157" s="90"/>
      <c r="E157" s="90"/>
      <c r="F157" s="108"/>
      <c r="G157" s="90"/>
      <c r="H157" s="90"/>
      <c r="K157" s="105"/>
    </row>
    <row r="158" spans="1:11" ht="13.5" customHeight="1" x14ac:dyDescent="0.3">
      <c r="A158" s="103"/>
      <c r="B158" s="109"/>
      <c r="C158" s="90"/>
      <c r="D158" s="90"/>
      <c r="E158" s="90"/>
      <c r="F158" s="110"/>
      <c r="G158" s="90"/>
      <c r="H158" s="90"/>
      <c r="K158" s="105"/>
    </row>
    <row r="159" spans="1:11" ht="13.5" customHeight="1" x14ac:dyDescent="0.3">
      <c r="A159" s="103"/>
      <c r="B159" s="109"/>
      <c r="C159" s="90"/>
      <c r="D159" s="90"/>
      <c r="E159" s="90"/>
      <c r="F159" s="99"/>
      <c r="G159" s="90"/>
      <c r="H159" s="90"/>
      <c r="K159" s="105"/>
    </row>
    <row r="160" spans="1:11" ht="13.5" customHeight="1" x14ac:dyDescent="0.3">
      <c r="A160" s="103"/>
      <c r="B160" s="109"/>
      <c r="C160" s="90"/>
      <c r="D160" s="90"/>
      <c r="E160" s="90"/>
      <c r="F160" s="110"/>
      <c r="G160" s="90"/>
      <c r="H160" s="90"/>
      <c r="K160" s="105"/>
    </row>
    <row r="161" spans="1:11" ht="13.5" customHeight="1" x14ac:dyDescent="0.3">
      <c r="A161" s="103"/>
      <c r="B161" s="109"/>
      <c r="C161" s="90"/>
      <c r="D161" s="90"/>
      <c r="E161" s="90"/>
      <c r="F161" s="110"/>
      <c r="G161" s="90"/>
      <c r="H161" s="90"/>
      <c r="K161" s="105"/>
    </row>
    <row r="162" spans="1:11" ht="13.5" customHeight="1" x14ac:dyDescent="0.3">
      <c r="A162" s="103"/>
      <c r="B162" s="109"/>
      <c r="C162" s="90"/>
      <c r="D162" s="90"/>
      <c r="E162" s="90"/>
      <c r="F162" s="111"/>
      <c r="G162" s="90"/>
      <c r="H162" s="90"/>
      <c r="K162" s="105"/>
    </row>
    <row r="163" spans="1:11" ht="13.5" customHeight="1" x14ac:dyDescent="0.3">
      <c r="A163" s="103"/>
      <c r="B163" s="109"/>
      <c r="C163" s="90"/>
      <c r="D163" s="90"/>
      <c r="E163" s="90"/>
      <c r="F163" s="111"/>
      <c r="G163" s="90"/>
      <c r="H163" s="90"/>
      <c r="K163" s="105"/>
    </row>
    <row r="164" spans="1:11" ht="13.5" customHeight="1" x14ac:dyDescent="0.3">
      <c r="A164" s="103"/>
      <c r="B164" s="109"/>
      <c r="C164" s="90"/>
      <c r="D164" s="90"/>
      <c r="E164" s="90"/>
      <c r="F164" s="99"/>
      <c r="G164" s="90"/>
      <c r="H164" s="90"/>
      <c r="K164" s="105"/>
    </row>
    <row r="165" spans="1:11" ht="13.5" customHeight="1" x14ac:dyDescent="0.3">
      <c r="A165" s="103"/>
      <c r="B165" s="109"/>
      <c r="C165" s="90"/>
      <c r="D165" s="90"/>
      <c r="E165" s="90"/>
      <c r="F165" s="111"/>
      <c r="G165" s="90"/>
      <c r="H165" s="90"/>
      <c r="K165" s="105"/>
    </row>
    <row r="166" spans="1:11" ht="13.5" customHeight="1" x14ac:dyDescent="0.3">
      <c r="A166" s="103"/>
      <c r="B166" s="109"/>
      <c r="C166" s="90"/>
      <c r="D166" s="90"/>
      <c r="E166" s="90"/>
      <c r="F166" s="111"/>
      <c r="G166" s="90"/>
      <c r="H166" s="90"/>
      <c r="K166" s="105"/>
    </row>
    <row r="167" spans="1:11" ht="13.5" customHeight="1" x14ac:dyDescent="0.3">
      <c r="A167" s="103"/>
      <c r="B167" s="109"/>
      <c r="C167" s="90"/>
      <c r="D167" s="90"/>
      <c r="E167" s="90"/>
      <c r="F167" s="111"/>
      <c r="G167" s="90"/>
      <c r="H167" s="90"/>
      <c r="K167" s="105"/>
    </row>
    <row r="168" spans="1:11" ht="13.5" customHeight="1" x14ac:dyDescent="0.3">
      <c r="A168" s="103"/>
      <c r="B168" s="109"/>
      <c r="C168" s="90"/>
      <c r="D168" s="90"/>
      <c r="E168" s="90"/>
      <c r="F168" s="111"/>
      <c r="G168" s="90"/>
      <c r="H168" s="90"/>
      <c r="K168" s="105"/>
    </row>
    <row r="169" spans="1:11" ht="13.5" customHeight="1" x14ac:dyDescent="0.3">
      <c r="A169" s="103"/>
      <c r="B169" s="109"/>
      <c r="C169" s="90"/>
      <c r="D169" s="90"/>
      <c r="E169" s="90"/>
      <c r="F169" s="99"/>
      <c r="G169" s="90"/>
      <c r="H169" s="90"/>
      <c r="K169" s="105"/>
    </row>
    <row r="170" spans="1:11" ht="13.5" customHeight="1" x14ac:dyDescent="0.3">
      <c r="A170" s="103"/>
      <c r="B170" s="109"/>
      <c r="C170" s="90"/>
      <c r="D170" s="90"/>
      <c r="E170" s="90"/>
      <c r="F170" s="111"/>
      <c r="G170" s="90"/>
      <c r="H170" s="90"/>
      <c r="K170" s="105"/>
    </row>
    <row r="171" spans="1:11" ht="13.5" customHeight="1" x14ac:dyDescent="0.3">
      <c r="A171" s="103"/>
      <c r="B171" s="109"/>
      <c r="C171" s="90"/>
      <c r="D171" s="90"/>
      <c r="E171" s="90"/>
      <c r="F171" s="111"/>
      <c r="G171" s="90"/>
      <c r="H171" s="90"/>
      <c r="K171" s="105"/>
    </row>
    <row r="172" spans="1:11" ht="13.5" customHeight="1" x14ac:dyDescent="0.3">
      <c r="A172" s="103"/>
      <c r="B172" s="109"/>
      <c r="C172" s="90"/>
      <c r="D172" s="90"/>
      <c r="E172" s="90"/>
      <c r="F172" s="111"/>
      <c r="G172" s="90"/>
      <c r="H172" s="90"/>
      <c r="K172" s="105"/>
    </row>
    <row r="173" spans="1:11" ht="13.5" customHeight="1" x14ac:dyDescent="0.3">
      <c r="A173" s="103"/>
      <c r="B173" s="109"/>
      <c r="C173" s="90"/>
      <c r="D173" s="90"/>
      <c r="E173" s="90"/>
      <c r="F173" s="111"/>
      <c r="G173" s="90"/>
      <c r="H173" s="90"/>
      <c r="K173" s="105"/>
    </row>
    <row r="174" spans="1:11" ht="13.5" customHeight="1" x14ac:dyDescent="0.3">
      <c r="A174" s="103"/>
      <c r="B174" s="109"/>
      <c r="C174" s="90"/>
      <c r="D174" s="90"/>
      <c r="E174" s="90"/>
      <c r="F174" s="111"/>
      <c r="G174" s="90"/>
      <c r="H174" s="90"/>
      <c r="K174" s="105"/>
    </row>
    <row r="175" spans="1:11" ht="13.5" customHeight="1" x14ac:dyDescent="0.3">
      <c r="A175" s="103"/>
      <c r="B175" s="109"/>
      <c r="C175" s="90"/>
      <c r="D175" s="90"/>
      <c r="E175" s="90"/>
      <c r="F175" s="111"/>
      <c r="G175" s="90"/>
      <c r="H175" s="90"/>
      <c r="K175" s="105"/>
    </row>
    <row r="176" spans="1:11" ht="13.5" customHeight="1" x14ac:dyDescent="0.3">
      <c r="A176" s="103"/>
      <c r="B176" s="109"/>
      <c r="C176" s="90"/>
      <c r="D176" s="90"/>
      <c r="E176" s="90"/>
      <c r="F176" s="111"/>
      <c r="G176" s="90"/>
      <c r="H176" s="90"/>
      <c r="K176" s="105"/>
    </row>
    <row r="177" spans="1:11" ht="13.5" customHeight="1" x14ac:dyDescent="0.3">
      <c r="A177" s="103"/>
      <c r="B177" s="109"/>
      <c r="C177" s="90"/>
      <c r="D177" s="90"/>
      <c r="E177" s="90"/>
      <c r="F177" s="111"/>
      <c r="G177" s="90"/>
      <c r="H177" s="90"/>
      <c r="K177" s="105"/>
    </row>
    <row r="178" spans="1:11" ht="13.5" customHeight="1" x14ac:dyDescent="0.3">
      <c r="A178" s="103"/>
      <c r="B178" s="109"/>
      <c r="C178" s="90"/>
      <c r="D178" s="90"/>
      <c r="E178" s="90"/>
      <c r="F178" s="111"/>
      <c r="G178" s="90"/>
      <c r="H178" s="90"/>
      <c r="K178" s="105"/>
    </row>
    <row r="179" spans="1:11" ht="13.5" customHeight="1" x14ac:dyDescent="0.3">
      <c r="A179" s="103"/>
      <c r="B179" s="109"/>
      <c r="C179" s="90"/>
      <c r="D179" s="90"/>
      <c r="E179" s="90"/>
      <c r="F179" s="111"/>
      <c r="G179" s="90"/>
      <c r="H179" s="90"/>
      <c r="K179" s="105"/>
    </row>
    <row r="180" spans="1:11" ht="13.5" customHeight="1" x14ac:dyDescent="0.3">
      <c r="A180" s="103"/>
      <c r="B180" s="109"/>
      <c r="C180" s="90"/>
      <c r="D180" s="90"/>
      <c r="E180" s="90"/>
      <c r="F180" s="111"/>
      <c r="G180" s="90"/>
      <c r="H180" s="90"/>
      <c r="K180" s="105"/>
    </row>
    <row r="181" spans="1:11" ht="13.5" customHeight="1" x14ac:dyDescent="0.3">
      <c r="A181" s="103"/>
      <c r="B181" s="109" t="s">
        <v>179</v>
      </c>
      <c r="C181" s="90"/>
      <c r="D181" s="90"/>
      <c r="E181" s="90"/>
      <c r="F181" s="111"/>
      <c r="G181" s="90"/>
      <c r="H181" s="90"/>
      <c r="K181" s="105"/>
    </row>
    <row r="182" spans="1:11" ht="13.5" customHeight="1" x14ac:dyDescent="0.3">
      <c r="A182" s="103"/>
      <c r="B182" s="109" t="s">
        <v>180</v>
      </c>
      <c r="C182" s="90"/>
      <c r="D182" s="90"/>
      <c r="E182" s="90"/>
      <c r="F182" s="112"/>
      <c r="G182" s="90"/>
      <c r="H182" s="90"/>
      <c r="K182" s="105"/>
    </row>
    <row r="183" spans="1:11" ht="13.5" customHeight="1" x14ac:dyDescent="0.3">
      <c r="A183" s="103"/>
      <c r="B183" s="92" t="s">
        <v>181</v>
      </c>
      <c r="C183" s="90"/>
      <c r="D183" s="90"/>
      <c r="E183" s="90"/>
      <c r="F183" s="90"/>
      <c r="G183" s="90"/>
      <c r="H183" s="90"/>
      <c r="K183" s="105"/>
    </row>
    <row r="184" spans="1:11" ht="13.5" customHeight="1" x14ac:dyDescent="0.3">
      <c r="A184" s="103"/>
      <c r="B184" s="92"/>
      <c r="C184" s="90"/>
      <c r="D184" s="90"/>
      <c r="E184" s="90"/>
      <c r="F184" s="90"/>
      <c r="G184" s="90"/>
      <c r="H184" s="90"/>
      <c r="K184" s="105"/>
    </row>
    <row r="185" spans="1:11" ht="13.5" customHeight="1" x14ac:dyDescent="0.3">
      <c r="A185" s="103" t="s">
        <v>20</v>
      </c>
      <c r="B185" s="113" t="s">
        <v>182</v>
      </c>
      <c r="C185" s="90"/>
      <c r="D185" s="90"/>
      <c r="E185" s="90"/>
      <c r="F185" s="90"/>
      <c r="G185" s="90"/>
      <c r="H185" s="90"/>
      <c r="K185" s="105"/>
    </row>
    <row r="186" spans="1:11" ht="13.5" customHeight="1" x14ac:dyDescent="0.3">
      <c r="A186" s="103"/>
      <c r="B186" s="109"/>
      <c r="C186" s="90"/>
      <c r="D186" s="90"/>
      <c r="E186" s="90"/>
      <c r="F186" s="90"/>
      <c r="G186" s="90"/>
      <c r="H186" s="90"/>
      <c r="K186" s="105"/>
    </row>
    <row r="187" spans="1:11" ht="13.5" customHeight="1" x14ac:dyDescent="0.3">
      <c r="A187" s="103"/>
      <c r="B187" s="217" t="s">
        <v>478</v>
      </c>
      <c r="C187" s="218"/>
      <c r="D187" s="218"/>
      <c r="E187" s="218"/>
      <c r="F187" s="218"/>
      <c r="G187" s="218"/>
      <c r="H187" s="90"/>
      <c r="K187" s="105"/>
    </row>
    <row r="188" spans="1:11" ht="13.5" customHeight="1" x14ac:dyDescent="0.3">
      <c r="A188" s="103"/>
      <c r="B188" s="109"/>
      <c r="C188" s="90"/>
      <c r="D188" s="90"/>
      <c r="E188" s="90"/>
      <c r="F188" s="90"/>
      <c r="G188" s="90"/>
      <c r="H188" s="90"/>
      <c r="K188" s="105"/>
    </row>
    <row r="189" spans="1:11" ht="13.5" customHeight="1" x14ac:dyDescent="0.3">
      <c r="A189" s="103"/>
      <c r="B189" s="109" t="s">
        <v>183</v>
      </c>
      <c r="C189" s="90"/>
      <c r="D189" s="90"/>
      <c r="E189" s="90"/>
      <c r="F189" s="99"/>
      <c r="G189" s="90"/>
      <c r="H189" s="90"/>
      <c r="K189" s="105"/>
    </row>
    <row r="190" spans="1:11" ht="13.5" customHeight="1" x14ac:dyDescent="0.3">
      <c r="A190" s="103"/>
      <c r="B190" s="109" t="s">
        <v>184</v>
      </c>
      <c r="C190" s="90"/>
      <c r="D190" s="90"/>
      <c r="E190" s="90"/>
      <c r="F190" s="99"/>
      <c r="G190" s="90"/>
      <c r="H190" s="90"/>
      <c r="K190" s="105"/>
    </row>
    <row r="191" spans="1:11" ht="13.5" customHeight="1" x14ac:dyDescent="0.3">
      <c r="A191" s="103"/>
      <c r="B191" s="109"/>
      <c r="C191" s="90"/>
      <c r="D191" s="90"/>
      <c r="E191" s="90"/>
      <c r="F191" s="90"/>
      <c r="G191" s="90"/>
      <c r="H191" s="90"/>
      <c r="K191" s="105"/>
    </row>
    <row r="192" spans="1:11" ht="13.5" customHeight="1" x14ac:dyDescent="0.3">
      <c r="A192" s="103"/>
      <c r="B192" s="109" t="s">
        <v>185</v>
      </c>
      <c r="C192" s="90"/>
      <c r="D192" s="90"/>
      <c r="E192" s="90"/>
      <c r="F192" s="90"/>
      <c r="G192" s="90"/>
      <c r="H192" s="90"/>
      <c r="K192" s="105"/>
    </row>
    <row r="193" spans="1:11" ht="13.5" customHeight="1" x14ac:dyDescent="0.3">
      <c r="A193" s="103"/>
      <c r="B193" s="109" t="s">
        <v>186</v>
      </c>
      <c r="C193" s="90"/>
      <c r="D193" s="90"/>
      <c r="E193" s="90"/>
      <c r="F193" s="90"/>
      <c r="G193" s="90"/>
      <c r="H193" s="90"/>
      <c r="K193" s="105"/>
    </row>
    <row r="194" spans="1:11" ht="13.5" customHeight="1" x14ac:dyDescent="0.3">
      <c r="A194" s="103" t="s">
        <v>58</v>
      </c>
      <c r="B194" s="109"/>
      <c r="C194" s="90"/>
      <c r="D194" s="90"/>
      <c r="E194" s="90"/>
      <c r="F194" s="90"/>
      <c r="G194" s="90"/>
      <c r="H194" s="90"/>
      <c r="K194" s="105"/>
    </row>
    <row r="195" spans="1:11" ht="13.5" customHeight="1" x14ac:dyDescent="0.3">
      <c r="A195" s="103" t="s">
        <v>58</v>
      </c>
      <c r="B195" s="109" t="s">
        <v>187</v>
      </c>
      <c r="C195" s="90"/>
      <c r="D195" s="90"/>
      <c r="E195" s="90"/>
      <c r="F195" s="90"/>
      <c r="G195" s="90"/>
      <c r="H195" s="90"/>
      <c r="K195" s="105"/>
    </row>
    <row r="196" spans="1:11" ht="13.5" customHeight="1" x14ac:dyDescent="0.3">
      <c r="A196" s="103"/>
      <c r="B196" s="109" t="s">
        <v>188</v>
      </c>
      <c r="C196" s="90"/>
      <c r="D196" s="90"/>
      <c r="E196" s="90"/>
      <c r="F196" s="90"/>
      <c r="G196" s="90"/>
      <c r="H196" s="90"/>
      <c r="K196" s="105"/>
    </row>
    <row r="197" spans="1:11" ht="13.5" customHeight="1" x14ac:dyDescent="0.3">
      <c r="A197" s="103"/>
      <c r="B197" s="109" t="s">
        <v>189</v>
      </c>
      <c r="C197" s="90"/>
      <c r="D197" s="90"/>
      <c r="E197" s="90"/>
      <c r="F197" s="90"/>
      <c r="G197" s="90"/>
      <c r="H197" s="90"/>
      <c r="K197" s="105"/>
    </row>
    <row r="198" spans="1:11" ht="13.5" customHeight="1" x14ac:dyDescent="0.3">
      <c r="A198" s="103"/>
      <c r="B198" s="109" t="s">
        <v>190</v>
      </c>
      <c r="C198" s="90"/>
      <c r="D198" s="90"/>
      <c r="E198" s="90"/>
      <c r="F198" s="90"/>
      <c r="G198" s="90"/>
      <c r="H198" s="90"/>
      <c r="K198" s="105"/>
    </row>
    <row r="199" spans="1:11" ht="13.5" customHeight="1" x14ac:dyDescent="0.3">
      <c r="A199" s="103"/>
      <c r="B199" s="109"/>
      <c r="C199" s="90"/>
      <c r="D199" s="90"/>
      <c r="E199" s="90"/>
      <c r="F199" s="90"/>
      <c r="G199" s="90"/>
      <c r="H199" s="90"/>
      <c r="K199" s="105"/>
    </row>
    <row r="200" spans="1:11" ht="13.5" customHeight="1" x14ac:dyDescent="0.3">
      <c r="A200" s="103"/>
      <c r="B200" s="109" t="s">
        <v>191</v>
      </c>
      <c r="C200" s="90"/>
      <c r="D200" s="90"/>
      <c r="E200" s="90"/>
      <c r="F200" s="90"/>
      <c r="G200" s="90"/>
      <c r="H200" s="90"/>
      <c r="K200" s="105"/>
    </row>
    <row r="201" spans="1:11" ht="13.5" customHeight="1" x14ac:dyDescent="0.3">
      <c r="A201" s="103"/>
      <c r="B201" s="109" t="s">
        <v>192</v>
      </c>
      <c r="C201" s="90"/>
      <c r="D201" s="90"/>
      <c r="E201" s="90"/>
      <c r="F201" s="90"/>
      <c r="G201" s="90"/>
      <c r="H201" s="90"/>
      <c r="K201" s="105"/>
    </row>
    <row r="202" spans="1:11" ht="13.5" customHeight="1" x14ac:dyDescent="0.3">
      <c r="A202" s="103"/>
      <c r="B202" s="109"/>
      <c r="C202" s="90"/>
      <c r="D202" s="90"/>
      <c r="E202" s="90"/>
      <c r="F202" s="90"/>
      <c r="G202" s="90"/>
      <c r="H202" s="90"/>
      <c r="K202" s="105"/>
    </row>
    <row r="203" spans="1:11" ht="13.5" customHeight="1" x14ac:dyDescent="0.3">
      <c r="A203" s="103"/>
      <c r="B203" s="109" t="s">
        <v>193</v>
      </c>
      <c r="C203" s="90"/>
      <c r="D203" s="90"/>
      <c r="E203" s="90"/>
      <c r="F203" s="90"/>
      <c r="G203" s="90"/>
      <c r="H203" s="90"/>
      <c r="K203" s="105"/>
    </row>
    <row r="204" spans="1:11" ht="13.5" customHeight="1" x14ac:dyDescent="0.3">
      <c r="A204" s="103"/>
      <c r="B204" s="109" t="s">
        <v>194</v>
      </c>
      <c r="C204" s="90"/>
      <c r="D204" s="90"/>
      <c r="E204" s="90"/>
      <c r="F204" s="90"/>
      <c r="G204" s="90"/>
      <c r="H204" s="90"/>
      <c r="K204" s="105"/>
    </row>
    <row r="205" spans="1:11" ht="13.5" customHeight="1" x14ac:dyDescent="0.3">
      <c r="A205" s="103"/>
      <c r="B205" s="109" t="s">
        <v>195</v>
      </c>
      <c r="C205" s="90"/>
      <c r="D205" s="90"/>
      <c r="E205" s="90"/>
      <c r="F205" s="90"/>
      <c r="G205" s="90"/>
      <c r="H205" s="90"/>
      <c r="K205" s="105"/>
    </row>
    <row r="206" spans="1:11" ht="13.5" customHeight="1" x14ac:dyDescent="0.3">
      <c r="A206" s="103"/>
      <c r="B206" s="109" t="s">
        <v>196</v>
      </c>
      <c r="C206" s="90"/>
      <c r="D206" s="90"/>
      <c r="E206" s="90"/>
      <c r="F206" s="90"/>
      <c r="G206" s="90"/>
      <c r="H206" s="90"/>
      <c r="K206" s="105"/>
    </row>
    <row r="207" spans="1:11" ht="13.5" customHeight="1" x14ac:dyDescent="0.3">
      <c r="A207" s="103"/>
      <c r="B207" s="109"/>
      <c r="C207" s="90"/>
      <c r="D207" s="90"/>
      <c r="E207" s="90"/>
      <c r="F207" s="90"/>
      <c r="G207" s="90"/>
      <c r="H207" s="90"/>
      <c r="K207" s="105"/>
    </row>
    <row r="208" spans="1:11" ht="13.5" customHeight="1" x14ac:dyDescent="0.3">
      <c r="A208" s="103"/>
      <c r="B208" s="109"/>
      <c r="C208" s="90"/>
      <c r="D208" s="90"/>
      <c r="E208" s="90"/>
      <c r="F208" s="90"/>
      <c r="G208" s="90"/>
      <c r="H208" s="90"/>
      <c r="K208" s="105"/>
    </row>
    <row r="209" spans="1:11" ht="13.5" customHeight="1" x14ac:dyDescent="0.3">
      <c r="A209" s="103"/>
      <c r="B209" s="109"/>
      <c r="C209" s="90"/>
      <c r="D209" s="90"/>
      <c r="E209" s="90"/>
      <c r="F209" s="90"/>
      <c r="G209" s="90"/>
      <c r="H209" s="90"/>
      <c r="K209" s="105"/>
    </row>
    <row r="210" spans="1:11" ht="13.5" customHeight="1" x14ac:dyDescent="0.3">
      <c r="A210" s="103"/>
      <c r="B210" s="109"/>
      <c r="C210" s="90"/>
      <c r="D210" s="90"/>
      <c r="E210" s="90"/>
      <c r="F210" s="114"/>
      <c r="G210" s="114"/>
      <c r="H210" s="114"/>
      <c r="I210" s="114"/>
      <c r="J210" s="114"/>
      <c r="K210" s="105"/>
    </row>
    <row r="211" spans="1:11" ht="13.5" customHeight="1" x14ac:dyDescent="0.3">
      <c r="A211" s="103"/>
      <c r="B211" s="109"/>
      <c r="C211" s="90"/>
      <c r="D211" s="90"/>
      <c r="E211" s="90"/>
      <c r="F211" s="114"/>
      <c r="G211" s="114"/>
      <c r="H211" s="114"/>
      <c r="I211" s="114"/>
      <c r="J211" s="115"/>
      <c r="K211" s="105"/>
    </row>
    <row r="212" spans="1:11" ht="13.5" customHeight="1" x14ac:dyDescent="0.3">
      <c r="A212" s="103"/>
      <c r="B212" s="109"/>
      <c r="C212" s="90"/>
      <c r="D212" s="90"/>
      <c r="E212" s="90"/>
      <c r="F212" s="114"/>
      <c r="G212" s="114"/>
      <c r="H212" s="114"/>
      <c r="I212" s="114"/>
      <c r="J212" s="115"/>
      <c r="K212" s="105"/>
    </row>
    <row r="213" spans="1:11" ht="13.5" customHeight="1" x14ac:dyDescent="0.3">
      <c r="A213" s="103"/>
      <c r="B213" s="109"/>
      <c r="C213" s="90"/>
      <c r="D213" s="90"/>
      <c r="E213" s="90"/>
      <c r="F213" s="114"/>
      <c r="G213" s="114"/>
      <c r="H213" s="114"/>
      <c r="I213" s="114"/>
      <c r="J213" s="115"/>
      <c r="K213" s="105"/>
    </row>
    <row r="214" spans="1:11" ht="13.5" customHeight="1" x14ac:dyDescent="0.3">
      <c r="A214" s="116"/>
      <c r="B214" s="117"/>
      <c r="C214" s="97"/>
      <c r="D214" s="97"/>
      <c r="E214" s="97"/>
      <c r="F214" s="97"/>
      <c r="G214" s="97"/>
      <c r="H214" s="97"/>
      <c r="I214" s="97"/>
      <c r="J214" s="118"/>
      <c r="K214" s="119"/>
    </row>
    <row r="215" spans="1:11" ht="13.5" customHeight="1" x14ac:dyDescent="0.3">
      <c r="A215" s="103"/>
      <c r="B215" s="120"/>
      <c r="C215" s="90"/>
      <c r="D215" s="90"/>
      <c r="E215" s="90"/>
      <c r="F215" s="90"/>
      <c r="G215" s="90"/>
      <c r="H215" s="90"/>
      <c r="K215" s="105"/>
    </row>
    <row r="216" spans="1:11" ht="13.5" customHeight="1" x14ac:dyDescent="0.3">
      <c r="A216" s="103"/>
      <c r="B216" s="113" t="s">
        <v>197</v>
      </c>
      <c r="C216" s="90"/>
      <c r="D216" s="90"/>
      <c r="E216" s="90"/>
      <c r="F216" s="90"/>
      <c r="G216" s="90"/>
      <c r="H216" s="90"/>
      <c r="K216" s="105"/>
    </row>
    <row r="217" spans="1:11" ht="13.5" customHeight="1" x14ac:dyDescent="0.3">
      <c r="A217" s="103"/>
      <c r="B217" s="106"/>
      <c r="C217" s="90"/>
      <c r="D217" s="90"/>
      <c r="E217" s="90"/>
      <c r="F217" s="90"/>
      <c r="G217" s="90"/>
      <c r="H217" s="90"/>
      <c r="K217" s="105"/>
    </row>
    <row r="218" spans="1:11" ht="12.75" customHeight="1" x14ac:dyDescent="0.3">
      <c r="A218" s="103" t="s">
        <v>18</v>
      </c>
      <c r="B218" s="106" t="s">
        <v>198</v>
      </c>
      <c r="C218" s="90"/>
      <c r="D218" s="90"/>
      <c r="E218" s="90"/>
      <c r="F218" s="90"/>
      <c r="G218" s="90"/>
      <c r="H218" s="90"/>
      <c r="K218" s="105"/>
    </row>
    <row r="219" spans="1:11" ht="12.75" customHeight="1" x14ac:dyDescent="0.3">
      <c r="A219" s="103"/>
      <c r="B219" s="104"/>
      <c r="C219" s="90"/>
      <c r="D219" s="90"/>
      <c r="E219" s="90"/>
      <c r="F219" s="90"/>
      <c r="G219" s="90"/>
      <c r="H219" s="90"/>
      <c r="K219" s="105"/>
    </row>
    <row r="220" spans="1:11" ht="12.75" customHeight="1" x14ac:dyDescent="0.3">
      <c r="A220" s="103"/>
      <c r="B220" s="104" t="s">
        <v>199</v>
      </c>
      <c r="C220" s="90"/>
      <c r="D220" s="90"/>
      <c r="E220" s="90"/>
      <c r="F220" s="90"/>
      <c r="G220" s="90"/>
      <c r="H220" s="90"/>
      <c r="K220" s="105"/>
    </row>
    <row r="221" spans="1:11" ht="12.75" customHeight="1" x14ac:dyDescent="0.3">
      <c r="A221" s="103"/>
      <c r="B221" s="104" t="s">
        <v>200</v>
      </c>
      <c r="C221" s="90"/>
      <c r="D221" s="90"/>
      <c r="E221" s="90"/>
      <c r="F221" s="90"/>
      <c r="G221" s="90"/>
      <c r="H221" s="90"/>
      <c r="K221" s="105"/>
    </row>
    <row r="222" spans="1:11" ht="12.75" customHeight="1" x14ac:dyDescent="0.3">
      <c r="A222" s="103"/>
      <c r="B222" s="104" t="s">
        <v>201</v>
      </c>
      <c r="C222" s="90"/>
      <c r="D222" s="90"/>
      <c r="E222" s="90"/>
      <c r="F222" s="90"/>
      <c r="G222" s="90"/>
      <c r="H222" s="90"/>
      <c r="K222" s="105"/>
    </row>
    <row r="223" spans="1:11" ht="12.75" customHeight="1" x14ac:dyDescent="0.3">
      <c r="A223" s="103"/>
      <c r="B223" s="104" t="s">
        <v>202</v>
      </c>
      <c r="C223" s="90"/>
      <c r="D223" s="90"/>
      <c r="E223" s="90"/>
      <c r="F223" s="90"/>
      <c r="G223" s="90"/>
      <c r="H223" s="90"/>
      <c r="K223" s="105"/>
    </row>
    <row r="224" spans="1:11" ht="12.75" customHeight="1" x14ac:dyDescent="0.3">
      <c r="A224" s="103"/>
      <c r="B224" s="104" t="s">
        <v>203</v>
      </c>
      <c r="C224" s="90"/>
      <c r="D224" s="90"/>
      <c r="E224" s="90"/>
      <c r="F224" s="90"/>
      <c r="G224" s="90"/>
      <c r="H224" s="90"/>
      <c r="K224" s="105"/>
    </row>
    <row r="225" spans="1:11" ht="12.75" customHeight="1" x14ac:dyDescent="0.3">
      <c r="A225" s="103"/>
      <c r="B225" s="104"/>
      <c r="C225" s="90"/>
      <c r="D225" s="90"/>
      <c r="E225" s="90"/>
      <c r="F225" s="90"/>
      <c r="G225" s="90"/>
      <c r="H225" s="90"/>
      <c r="K225" s="105"/>
    </row>
    <row r="226" spans="1:11" ht="12.75" customHeight="1" x14ac:dyDescent="0.3">
      <c r="A226" s="103" t="s">
        <v>20</v>
      </c>
      <c r="B226" s="106" t="s">
        <v>204</v>
      </c>
      <c r="C226" s="90"/>
      <c r="D226" s="90"/>
      <c r="E226" s="90"/>
      <c r="F226" s="90"/>
      <c r="G226" s="90"/>
      <c r="H226" s="90"/>
      <c r="K226" s="105"/>
    </row>
    <row r="227" spans="1:11" ht="12.75" customHeight="1" x14ac:dyDescent="0.3">
      <c r="A227" s="103"/>
      <c r="B227" s="104"/>
      <c r="C227" s="90"/>
      <c r="D227" s="90"/>
      <c r="E227" s="90"/>
      <c r="F227" s="90"/>
      <c r="G227" s="90"/>
      <c r="H227" s="90"/>
      <c r="K227" s="105"/>
    </row>
    <row r="228" spans="1:11" ht="12.75" customHeight="1" x14ac:dyDescent="0.3">
      <c r="A228" s="103"/>
      <c r="B228" s="104" t="s">
        <v>205</v>
      </c>
      <c r="C228" s="90"/>
      <c r="D228" s="90"/>
      <c r="E228" s="90"/>
      <c r="F228" s="90"/>
      <c r="G228" s="90"/>
      <c r="H228" s="90"/>
      <c r="K228" s="105"/>
    </row>
    <row r="229" spans="1:11" ht="12.75" customHeight="1" x14ac:dyDescent="0.3">
      <c r="A229" s="103"/>
      <c r="B229" s="104" t="s">
        <v>206</v>
      </c>
      <c r="C229" s="90"/>
      <c r="D229" s="90"/>
      <c r="E229" s="90"/>
      <c r="F229" s="90"/>
      <c r="G229" s="90"/>
      <c r="H229" s="90"/>
      <c r="K229" s="105"/>
    </row>
    <row r="230" spans="1:11" ht="12.75" customHeight="1" x14ac:dyDescent="0.3">
      <c r="A230" s="103"/>
      <c r="B230" s="104"/>
      <c r="C230" s="90"/>
      <c r="D230" s="90"/>
      <c r="E230" s="90"/>
      <c r="F230" s="90"/>
      <c r="G230" s="90"/>
      <c r="H230" s="90"/>
      <c r="K230" s="105"/>
    </row>
    <row r="231" spans="1:11" ht="12.75" customHeight="1" x14ac:dyDescent="0.3">
      <c r="A231" s="103" t="s">
        <v>22</v>
      </c>
      <c r="B231" s="106" t="s">
        <v>207</v>
      </c>
      <c r="C231" s="90"/>
      <c r="D231" s="90"/>
      <c r="E231" s="90"/>
      <c r="F231" s="90"/>
      <c r="G231" s="90"/>
      <c r="H231" s="90"/>
      <c r="K231" s="105"/>
    </row>
    <row r="232" spans="1:11" ht="12.75" customHeight="1" x14ac:dyDescent="0.3">
      <c r="A232" s="103"/>
      <c r="B232" s="104"/>
      <c r="C232" s="90"/>
      <c r="D232" s="90"/>
      <c r="E232" s="90"/>
      <c r="F232" s="90"/>
      <c r="G232" s="90"/>
      <c r="H232" s="90"/>
      <c r="K232" s="105"/>
    </row>
    <row r="233" spans="1:11" ht="12.75" customHeight="1" x14ac:dyDescent="0.3">
      <c r="A233" s="103"/>
      <c r="B233" s="104" t="s">
        <v>208</v>
      </c>
      <c r="C233" s="90"/>
      <c r="D233" s="90"/>
      <c r="E233" s="90"/>
      <c r="F233" s="90"/>
      <c r="G233" s="90"/>
      <c r="H233" s="90"/>
      <c r="K233" s="105"/>
    </row>
    <row r="234" spans="1:11" ht="12.75" customHeight="1" x14ac:dyDescent="0.3">
      <c r="A234" s="103"/>
      <c r="B234" s="104"/>
      <c r="C234" s="90"/>
      <c r="D234" s="90"/>
      <c r="E234" s="90"/>
      <c r="F234" s="90"/>
      <c r="G234" s="90"/>
      <c r="H234" s="90"/>
      <c r="K234" s="105"/>
    </row>
    <row r="235" spans="1:11" ht="12.75" customHeight="1" x14ac:dyDescent="0.3">
      <c r="A235" s="103"/>
      <c r="B235" s="104" t="s">
        <v>209</v>
      </c>
      <c r="C235" s="90"/>
      <c r="D235" s="90" t="s">
        <v>210</v>
      </c>
      <c r="E235" s="90"/>
      <c r="F235" s="90"/>
      <c r="G235" s="90"/>
      <c r="H235" s="90"/>
      <c r="K235" s="105"/>
    </row>
    <row r="236" spans="1:11" ht="12.75" customHeight="1" x14ac:dyDescent="0.3">
      <c r="A236" s="103"/>
      <c r="B236" s="104"/>
      <c r="C236" s="90"/>
      <c r="D236" s="90"/>
      <c r="E236" s="90"/>
      <c r="F236" s="90"/>
      <c r="G236" s="90"/>
      <c r="H236" s="90"/>
      <c r="K236" s="105"/>
    </row>
    <row r="237" spans="1:11" ht="12.75" customHeight="1" x14ac:dyDescent="0.3">
      <c r="A237" s="103" t="s">
        <v>211</v>
      </c>
      <c r="B237" s="104" t="s">
        <v>212</v>
      </c>
      <c r="C237" s="90"/>
      <c r="D237" s="90" t="s">
        <v>213</v>
      </c>
      <c r="E237" s="90"/>
      <c r="F237" s="90"/>
      <c r="G237" s="90"/>
      <c r="H237" s="90"/>
      <c r="K237" s="105"/>
    </row>
    <row r="238" spans="1:11" ht="12.75" customHeight="1" x14ac:dyDescent="0.3">
      <c r="A238" s="103"/>
      <c r="B238" s="104"/>
      <c r="C238" s="90"/>
      <c r="D238" s="90"/>
      <c r="E238" s="90"/>
      <c r="F238" s="90"/>
      <c r="G238" s="90"/>
      <c r="H238" s="90"/>
      <c r="K238" s="105"/>
    </row>
    <row r="239" spans="1:11" ht="12.75" customHeight="1" x14ac:dyDescent="0.3">
      <c r="A239" s="103" t="s">
        <v>211</v>
      </c>
      <c r="B239" s="104" t="s">
        <v>214</v>
      </c>
      <c r="C239" s="90"/>
      <c r="D239" s="90" t="s">
        <v>215</v>
      </c>
      <c r="E239" s="90"/>
      <c r="F239" s="90"/>
      <c r="G239" s="90"/>
      <c r="H239" s="90"/>
      <c r="K239" s="105"/>
    </row>
    <row r="240" spans="1:11" ht="12.75" customHeight="1" x14ac:dyDescent="0.3">
      <c r="A240" s="103"/>
      <c r="B240" s="104"/>
      <c r="C240" s="90"/>
      <c r="D240" s="90" t="s">
        <v>216</v>
      </c>
      <c r="E240" s="90"/>
      <c r="F240" s="90"/>
      <c r="G240" s="90"/>
      <c r="H240" s="90"/>
      <c r="K240" s="105"/>
    </row>
    <row r="241" spans="1:11" ht="12.75" customHeight="1" x14ac:dyDescent="0.3">
      <c r="A241" s="103"/>
      <c r="B241" s="104"/>
      <c r="C241" s="90"/>
      <c r="D241" s="90"/>
      <c r="E241" s="90"/>
      <c r="F241" s="90"/>
      <c r="G241" s="90"/>
      <c r="H241" s="90"/>
      <c r="K241" s="105"/>
    </row>
    <row r="242" spans="1:11" ht="12.75" customHeight="1" x14ac:dyDescent="0.3">
      <c r="A242" s="103"/>
      <c r="B242" s="104" t="s">
        <v>217</v>
      </c>
      <c r="C242" s="90"/>
      <c r="D242" s="90" t="s">
        <v>218</v>
      </c>
      <c r="E242" s="90"/>
      <c r="F242" s="90"/>
      <c r="G242" s="90"/>
      <c r="H242" s="90"/>
      <c r="K242" s="105"/>
    </row>
    <row r="243" spans="1:11" ht="12.75" customHeight="1" x14ac:dyDescent="0.3">
      <c r="A243" s="103"/>
      <c r="B243" s="104"/>
      <c r="C243" s="90"/>
      <c r="D243" s="90"/>
      <c r="E243" s="90"/>
      <c r="F243" s="90"/>
      <c r="G243" s="90"/>
      <c r="H243" s="90"/>
      <c r="K243" s="105"/>
    </row>
    <row r="244" spans="1:11" ht="12.75" customHeight="1" x14ac:dyDescent="0.3">
      <c r="A244" s="103" t="s">
        <v>211</v>
      </c>
      <c r="B244" s="104" t="s">
        <v>219</v>
      </c>
      <c r="C244" s="90"/>
      <c r="D244" s="90" t="s">
        <v>220</v>
      </c>
      <c r="E244" s="90"/>
      <c r="F244" s="90"/>
      <c r="G244" s="90"/>
      <c r="H244" s="90"/>
      <c r="K244" s="105"/>
    </row>
    <row r="245" spans="1:11" ht="12.75" customHeight="1" x14ac:dyDescent="0.3">
      <c r="A245" s="103"/>
      <c r="B245" s="104"/>
      <c r="C245" s="90"/>
      <c r="D245" s="90"/>
      <c r="E245" s="90"/>
      <c r="F245" s="90"/>
      <c r="G245" s="90"/>
      <c r="H245" s="90"/>
      <c r="K245" s="105"/>
    </row>
    <row r="246" spans="1:11" ht="12.75" customHeight="1" x14ac:dyDescent="0.3">
      <c r="A246" s="103" t="s">
        <v>211</v>
      </c>
      <c r="B246" s="104" t="s">
        <v>221</v>
      </c>
      <c r="C246" s="90"/>
      <c r="D246" s="90" t="s">
        <v>222</v>
      </c>
      <c r="E246" s="90"/>
      <c r="F246" s="90"/>
      <c r="G246" s="90"/>
      <c r="H246" s="90"/>
      <c r="K246" s="105"/>
    </row>
    <row r="247" spans="1:11" ht="12.75" customHeight="1" x14ac:dyDescent="0.3">
      <c r="A247" s="103"/>
      <c r="B247" s="104"/>
      <c r="C247" s="90"/>
      <c r="D247" s="90"/>
      <c r="E247" s="90"/>
      <c r="F247" s="90"/>
      <c r="G247" s="90"/>
      <c r="H247" s="90"/>
      <c r="K247" s="105"/>
    </row>
    <row r="248" spans="1:11" ht="12.75" customHeight="1" x14ac:dyDescent="0.3">
      <c r="A248" s="103" t="s">
        <v>211</v>
      </c>
      <c r="B248" s="104" t="s">
        <v>223</v>
      </c>
      <c r="C248" s="90"/>
      <c r="D248" s="90" t="s">
        <v>224</v>
      </c>
      <c r="E248" s="90"/>
      <c r="F248" s="90"/>
      <c r="G248" s="90"/>
      <c r="H248" s="90"/>
      <c r="K248" s="105"/>
    </row>
    <row r="249" spans="1:11" ht="12.75" customHeight="1" x14ac:dyDescent="0.3">
      <c r="A249" s="103"/>
      <c r="B249" s="104"/>
      <c r="C249" s="90"/>
      <c r="D249" s="90"/>
      <c r="E249" s="90"/>
      <c r="F249" s="90"/>
      <c r="G249" s="90"/>
      <c r="H249" s="90"/>
      <c r="K249" s="105"/>
    </row>
    <row r="250" spans="1:11" ht="13.5" customHeight="1" x14ac:dyDescent="0.3">
      <c r="A250" s="103" t="s">
        <v>211</v>
      </c>
      <c r="B250" s="104" t="s">
        <v>225</v>
      </c>
      <c r="C250" s="90"/>
      <c r="D250" s="90" t="s">
        <v>226</v>
      </c>
      <c r="E250" s="90"/>
      <c r="F250" s="90"/>
      <c r="G250" s="90"/>
      <c r="H250" s="90"/>
      <c r="K250" s="105"/>
    </row>
    <row r="251" spans="1:11" ht="13.5" customHeight="1" x14ac:dyDescent="0.3">
      <c r="A251" s="103"/>
      <c r="B251" s="104"/>
      <c r="C251" s="90"/>
      <c r="D251" s="90"/>
      <c r="E251" s="90"/>
      <c r="F251" s="90"/>
      <c r="G251" s="90"/>
      <c r="H251" s="90"/>
      <c r="K251" s="105"/>
    </row>
    <row r="252" spans="1:11" ht="13.5" customHeight="1" x14ac:dyDescent="0.3">
      <c r="A252" s="103" t="s">
        <v>211</v>
      </c>
      <c r="B252" s="104" t="s">
        <v>227</v>
      </c>
      <c r="C252" s="90"/>
      <c r="D252" s="90" t="s">
        <v>228</v>
      </c>
      <c r="E252" s="90"/>
      <c r="F252" s="90"/>
      <c r="G252" s="90"/>
      <c r="H252" s="90"/>
      <c r="K252" s="105"/>
    </row>
    <row r="253" spans="1:11" ht="13.5" customHeight="1" x14ac:dyDescent="0.3">
      <c r="A253" s="103"/>
      <c r="B253" s="104"/>
      <c r="C253" s="90"/>
      <c r="D253" s="90"/>
      <c r="E253" s="90"/>
      <c r="F253" s="90"/>
      <c r="G253" s="90"/>
      <c r="H253" s="90"/>
      <c r="K253" s="105"/>
    </row>
    <row r="254" spans="1:11" ht="13.5" customHeight="1" x14ac:dyDescent="0.3">
      <c r="A254" s="103" t="s">
        <v>211</v>
      </c>
      <c r="B254" s="104" t="s">
        <v>229</v>
      </c>
      <c r="C254" s="90"/>
      <c r="D254" s="90" t="s">
        <v>230</v>
      </c>
      <c r="E254" s="90"/>
      <c r="F254" s="90"/>
      <c r="G254" s="90"/>
      <c r="H254" s="90"/>
      <c r="K254" s="105"/>
    </row>
    <row r="255" spans="1:11" ht="13.5" customHeight="1" x14ac:dyDescent="0.3">
      <c r="A255" s="103"/>
      <c r="B255" s="104"/>
      <c r="C255" s="90"/>
      <c r="D255" s="90"/>
      <c r="E255" s="90"/>
      <c r="F255" s="90"/>
      <c r="G255" s="90"/>
      <c r="H255" s="90"/>
      <c r="K255" s="105"/>
    </row>
    <row r="256" spans="1:11" ht="13.5" customHeight="1" x14ac:dyDescent="0.3">
      <c r="A256" s="103" t="s">
        <v>211</v>
      </c>
      <c r="B256" s="104" t="s">
        <v>231</v>
      </c>
      <c r="C256" s="90"/>
      <c r="D256" s="90" t="s">
        <v>232</v>
      </c>
      <c r="E256" s="90"/>
      <c r="F256" s="90"/>
      <c r="G256" s="90"/>
      <c r="H256" s="90"/>
      <c r="K256" s="105"/>
    </row>
    <row r="257" spans="1:11" ht="13.5" customHeight="1" x14ac:dyDescent="0.3">
      <c r="A257" s="103"/>
      <c r="B257" s="104"/>
      <c r="C257" s="90"/>
      <c r="D257" s="90"/>
      <c r="E257" s="90"/>
      <c r="F257" s="90"/>
      <c r="G257" s="90"/>
      <c r="H257" s="90"/>
      <c r="K257" s="105"/>
    </row>
    <row r="258" spans="1:11" ht="13.5" customHeight="1" x14ac:dyDescent="0.3">
      <c r="A258" s="103" t="s">
        <v>24</v>
      </c>
      <c r="B258" s="106" t="s">
        <v>233</v>
      </c>
      <c r="C258" s="90"/>
      <c r="D258" s="90"/>
      <c r="E258" s="90"/>
      <c r="F258" s="90"/>
      <c r="G258" s="90"/>
      <c r="H258" s="90"/>
      <c r="K258" s="105"/>
    </row>
    <row r="259" spans="1:11" ht="13.5" customHeight="1" x14ac:dyDescent="0.3">
      <c r="A259" s="103"/>
      <c r="B259" s="104"/>
      <c r="C259" s="90"/>
      <c r="D259" s="90"/>
      <c r="E259" s="90"/>
      <c r="F259" s="90"/>
      <c r="G259" s="90"/>
      <c r="H259" s="90"/>
      <c r="K259" s="105"/>
    </row>
    <row r="260" spans="1:11" ht="13.5" customHeight="1" x14ac:dyDescent="0.3">
      <c r="A260" s="103"/>
      <c r="B260" s="104" t="s">
        <v>234</v>
      </c>
      <c r="C260" s="90"/>
      <c r="D260" s="90"/>
      <c r="E260" s="90"/>
      <c r="F260" s="90"/>
      <c r="G260" s="90"/>
      <c r="H260" s="90"/>
      <c r="K260" s="105"/>
    </row>
    <row r="261" spans="1:11" ht="13.5" customHeight="1" x14ac:dyDescent="0.3">
      <c r="A261" s="103"/>
      <c r="B261" s="104" t="s">
        <v>235</v>
      </c>
      <c r="C261" s="90"/>
      <c r="D261" s="90"/>
      <c r="E261" s="90"/>
      <c r="F261" s="90"/>
      <c r="G261" s="90"/>
      <c r="H261" s="90"/>
      <c r="K261" s="105"/>
    </row>
    <row r="262" spans="1:11" ht="13.5" customHeight="1" x14ac:dyDescent="0.3">
      <c r="A262" s="103"/>
      <c r="B262" s="104" t="s">
        <v>236</v>
      </c>
      <c r="C262" s="90"/>
      <c r="D262" s="90"/>
      <c r="E262" s="90"/>
      <c r="F262" s="90"/>
      <c r="G262" s="90"/>
      <c r="H262" s="90"/>
      <c r="K262" s="105"/>
    </row>
    <row r="263" spans="1:11" ht="13.5" customHeight="1" x14ac:dyDescent="0.3">
      <c r="A263" s="103"/>
      <c r="B263" s="104" t="s">
        <v>237</v>
      </c>
      <c r="C263" s="90"/>
      <c r="D263" s="90"/>
      <c r="E263" s="90"/>
      <c r="F263" s="90"/>
      <c r="G263" s="90"/>
      <c r="H263" s="90"/>
      <c r="K263" s="105"/>
    </row>
    <row r="264" spans="1:11" ht="13.5" customHeight="1" x14ac:dyDescent="0.3">
      <c r="A264" s="103" t="s">
        <v>211</v>
      </c>
      <c r="B264" s="104" t="s">
        <v>238</v>
      </c>
      <c r="C264" s="90"/>
      <c r="D264" s="90"/>
      <c r="E264" s="90"/>
      <c r="F264" s="90"/>
      <c r="G264" s="90"/>
      <c r="H264" s="90"/>
      <c r="K264" s="105"/>
    </row>
    <row r="265" spans="1:11" ht="13.5" customHeight="1" x14ac:dyDescent="0.3">
      <c r="A265" s="103"/>
      <c r="B265" s="104" t="s">
        <v>239</v>
      </c>
      <c r="C265" s="90"/>
      <c r="D265" s="90"/>
      <c r="E265" s="90"/>
      <c r="F265" s="90"/>
      <c r="G265" s="90"/>
      <c r="H265" s="90"/>
      <c r="K265" s="105"/>
    </row>
    <row r="266" spans="1:11" ht="13.5" customHeight="1" x14ac:dyDescent="0.3">
      <c r="A266" s="103"/>
      <c r="B266" s="104" t="s">
        <v>240</v>
      </c>
      <c r="C266" s="90"/>
      <c r="D266" s="90"/>
      <c r="E266" s="90"/>
      <c r="F266" s="90"/>
      <c r="G266" s="90"/>
      <c r="H266" s="90"/>
      <c r="K266" s="105"/>
    </row>
    <row r="267" spans="1:11" ht="13.5" customHeight="1" x14ac:dyDescent="0.3">
      <c r="A267" s="103"/>
      <c r="B267" s="104"/>
      <c r="C267" s="90"/>
      <c r="D267" s="90"/>
      <c r="E267" s="90"/>
      <c r="F267" s="90"/>
      <c r="G267" s="90"/>
      <c r="H267" s="90"/>
      <c r="K267" s="105"/>
    </row>
    <row r="268" spans="1:11" ht="13.5" customHeight="1" x14ac:dyDescent="0.3">
      <c r="A268" s="103" t="s">
        <v>96</v>
      </c>
      <c r="B268" s="106" t="s">
        <v>241</v>
      </c>
      <c r="C268" s="90"/>
      <c r="D268" s="90"/>
      <c r="E268" s="90"/>
      <c r="F268" s="90"/>
      <c r="G268" s="90"/>
      <c r="H268" s="90"/>
      <c r="K268" s="105"/>
    </row>
    <row r="269" spans="1:11" ht="13.5" customHeight="1" x14ac:dyDescent="0.3">
      <c r="A269" s="103"/>
      <c r="B269" s="104"/>
      <c r="C269" s="90"/>
      <c r="D269" s="90"/>
      <c r="E269" s="90"/>
      <c r="F269" s="90"/>
      <c r="G269" s="90"/>
      <c r="H269" s="90"/>
      <c r="K269" s="105"/>
    </row>
    <row r="270" spans="1:11" ht="13.5" customHeight="1" x14ac:dyDescent="0.3">
      <c r="A270" s="103"/>
      <c r="B270" s="104" t="s">
        <v>242</v>
      </c>
      <c r="C270" s="90"/>
      <c r="D270" s="90"/>
      <c r="E270" s="90"/>
      <c r="F270" s="90"/>
      <c r="G270" s="90"/>
      <c r="H270" s="90"/>
      <c r="K270" s="105"/>
    </row>
    <row r="271" spans="1:11" ht="13.5" customHeight="1" x14ac:dyDescent="0.3">
      <c r="A271" s="103"/>
      <c r="B271" s="104" t="s">
        <v>243</v>
      </c>
      <c r="C271" s="90"/>
      <c r="D271" s="90"/>
      <c r="E271" s="90"/>
      <c r="F271" s="90"/>
      <c r="G271" s="90"/>
      <c r="H271" s="90"/>
      <c r="K271" s="105"/>
    </row>
    <row r="272" spans="1:11" ht="13.5" customHeight="1" x14ac:dyDescent="0.3">
      <c r="A272" s="103"/>
      <c r="B272" s="104" t="s">
        <v>244</v>
      </c>
      <c r="C272" s="90"/>
      <c r="D272" s="90"/>
      <c r="E272" s="90"/>
      <c r="F272" s="90"/>
      <c r="G272" s="90"/>
      <c r="H272" s="90"/>
      <c r="K272" s="105"/>
    </row>
    <row r="273" spans="1:11" ht="13.5" customHeight="1" x14ac:dyDescent="0.3">
      <c r="A273" s="103"/>
      <c r="B273" s="104" t="s">
        <v>245</v>
      </c>
      <c r="C273" s="90"/>
      <c r="D273" s="90"/>
      <c r="E273" s="90"/>
      <c r="F273" s="90"/>
      <c r="G273" s="90"/>
      <c r="H273" s="90"/>
      <c r="K273" s="105"/>
    </row>
    <row r="274" spans="1:11" ht="13.5" customHeight="1" x14ac:dyDescent="0.3">
      <c r="A274" s="103"/>
      <c r="B274" s="104" t="s">
        <v>246</v>
      </c>
      <c r="C274" s="90"/>
      <c r="D274" s="90"/>
      <c r="E274" s="90"/>
      <c r="F274" s="90"/>
      <c r="G274" s="90"/>
      <c r="H274" s="90"/>
      <c r="K274" s="105"/>
    </row>
    <row r="275" spans="1:11" ht="13.5" customHeight="1" x14ac:dyDescent="0.3">
      <c r="A275" s="103"/>
      <c r="B275" s="104" t="s">
        <v>247</v>
      </c>
      <c r="C275" s="90"/>
      <c r="D275" s="90"/>
      <c r="E275" s="90"/>
      <c r="F275" s="90"/>
      <c r="G275" s="90"/>
      <c r="H275" s="90"/>
      <c r="K275" s="105"/>
    </row>
    <row r="276" spans="1:11" ht="13.5" customHeight="1" x14ac:dyDescent="0.3">
      <c r="A276" s="103"/>
      <c r="B276" s="104"/>
      <c r="C276" s="90"/>
      <c r="D276" s="90"/>
      <c r="E276" s="90"/>
      <c r="F276" s="90"/>
      <c r="G276" s="90"/>
      <c r="H276" s="90"/>
      <c r="K276" s="105"/>
    </row>
    <row r="277" spans="1:11" ht="13.5" customHeight="1" x14ac:dyDescent="0.3">
      <c r="A277" s="103"/>
      <c r="B277" s="104"/>
      <c r="C277" s="90"/>
      <c r="D277" s="90"/>
      <c r="E277" s="90"/>
      <c r="F277" s="90"/>
      <c r="G277" s="90"/>
      <c r="H277" s="90"/>
      <c r="K277" s="105"/>
    </row>
    <row r="278" spans="1:11" ht="13.5" customHeight="1" x14ac:dyDescent="0.3">
      <c r="A278" s="103"/>
      <c r="B278" s="104"/>
      <c r="C278" s="90"/>
      <c r="D278" s="90"/>
      <c r="E278" s="90"/>
      <c r="F278" s="90"/>
      <c r="G278" s="90"/>
      <c r="H278" s="90"/>
      <c r="K278" s="105"/>
    </row>
    <row r="279" spans="1:11" ht="13.5" customHeight="1" x14ac:dyDescent="0.3">
      <c r="A279" s="103"/>
      <c r="B279" s="104"/>
      <c r="C279" s="90"/>
      <c r="D279" s="90"/>
      <c r="E279" s="90"/>
      <c r="F279" s="90"/>
      <c r="G279" s="90"/>
      <c r="H279" s="90"/>
      <c r="K279" s="119"/>
    </row>
    <row r="280" spans="1:11" ht="13.5" customHeight="1" x14ac:dyDescent="0.3">
      <c r="A280" s="103"/>
      <c r="B280" s="104"/>
      <c r="C280" s="90"/>
      <c r="D280" s="90"/>
      <c r="E280" s="90"/>
      <c r="F280" s="90"/>
      <c r="G280" s="90"/>
      <c r="H280" s="90"/>
      <c r="K280" s="105"/>
    </row>
    <row r="281" spans="1:11" ht="13.5" customHeight="1" x14ac:dyDescent="0.3">
      <c r="A281" s="103"/>
      <c r="B281" s="104"/>
      <c r="C281" s="90"/>
      <c r="D281" s="90"/>
      <c r="E281" s="90"/>
      <c r="F281" s="114" t="s">
        <v>248</v>
      </c>
      <c r="G281" s="90"/>
      <c r="H281" s="114"/>
      <c r="I281" s="114"/>
      <c r="J281" s="115" t="s">
        <v>249</v>
      </c>
      <c r="K281" s="121"/>
    </row>
    <row r="282" spans="1:11" ht="13.5" customHeight="1" x14ac:dyDescent="0.3">
      <c r="A282" s="103"/>
      <c r="B282" s="122"/>
      <c r="C282" s="90"/>
      <c r="D282" s="90"/>
      <c r="E282" s="90"/>
      <c r="F282" s="114"/>
      <c r="G282" s="90"/>
      <c r="H282" s="114"/>
      <c r="I282" s="114"/>
      <c r="J282" s="114"/>
      <c r="K282" s="119"/>
    </row>
    <row r="283" spans="1:11" ht="13.5" customHeight="1" x14ac:dyDescent="0.3">
      <c r="A283" s="103"/>
      <c r="B283" s="122"/>
      <c r="C283" s="90"/>
      <c r="D283" s="90"/>
      <c r="E283" s="90"/>
      <c r="F283" s="114"/>
      <c r="G283" s="90"/>
      <c r="H283" s="114"/>
      <c r="I283" s="114"/>
      <c r="J283" s="114"/>
      <c r="K283" s="105"/>
    </row>
    <row r="284" spans="1:11" ht="13.5" customHeight="1" x14ac:dyDescent="0.3">
      <c r="A284" s="116"/>
      <c r="B284" s="123"/>
      <c r="C284" s="97"/>
      <c r="D284" s="97"/>
      <c r="E284" s="97"/>
      <c r="F284" s="124"/>
      <c r="G284" s="97"/>
      <c r="H284" s="124"/>
      <c r="I284" s="124"/>
      <c r="J284" s="124"/>
      <c r="K284" s="119"/>
    </row>
    <row r="285" spans="1:11" ht="13.5" customHeight="1" x14ac:dyDescent="0.3">
      <c r="A285" s="103"/>
      <c r="B285" s="122"/>
      <c r="C285" s="90"/>
      <c r="D285" s="90"/>
      <c r="E285" s="90"/>
      <c r="F285" s="90"/>
      <c r="G285" s="90"/>
      <c r="H285" s="90"/>
      <c r="K285" s="105"/>
    </row>
    <row r="286" spans="1:11" ht="13.5" customHeight="1" x14ac:dyDescent="0.3">
      <c r="A286" s="103" t="s">
        <v>18</v>
      </c>
      <c r="B286" s="106" t="s">
        <v>250</v>
      </c>
      <c r="C286" s="90"/>
      <c r="D286" s="90"/>
      <c r="E286" s="90"/>
      <c r="F286" s="90"/>
      <c r="G286" s="90"/>
      <c r="H286" s="90"/>
      <c r="K286" s="105"/>
    </row>
    <row r="287" spans="1:11" ht="13.5" customHeight="1" x14ac:dyDescent="0.3">
      <c r="A287" s="103"/>
      <c r="B287" s="104"/>
      <c r="C287" s="90"/>
      <c r="D287" s="90"/>
      <c r="E287" s="90"/>
      <c r="F287" s="90"/>
      <c r="G287" s="90"/>
      <c r="H287" s="90"/>
      <c r="K287" s="105"/>
    </row>
    <row r="288" spans="1:11" ht="13.5" customHeight="1" x14ac:dyDescent="0.3">
      <c r="A288" s="103"/>
      <c r="B288" s="104" t="s">
        <v>251</v>
      </c>
      <c r="C288" s="90"/>
      <c r="D288" s="90"/>
      <c r="E288" s="90"/>
      <c r="F288" s="90"/>
      <c r="G288" s="90"/>
      <c r="H288" s="90"/>
      <c r="K288" s="105"/>
    </row>
    <row r="289" spans="1:11" ht="13.5" customHeight="1" x14ac:dyDescent="0.3">
      <c r="A289" s="103"/>
      <c r="B289" s="104" t="s">
        <v>252</v>
      </c>
      <c r="C289" s="90"/>
      <c r="D289" s="90"/>
      <c r="E289" s="90"/>
      <c r="F289" s="90"/>
      <c r="G289" s="90"/>
      <c r="H289" s="90"/>
      <c r="K289" s="105"/>
    </row>
    <row r="290" spans="1:11" ht="13.5" customHeight="1" x14ac:dyDescent="0.3">
      <c r="A290" s="103"/>
      <c r="B290" s="104" t="s">
        <v>253</v>
      </c>
      <c r="C290" s="90"/>
      <c r="D290" s="90"/>
      <c r="E290" s="90"/>
      <c r="F290" s="90"/>
      <c r="G290" s="90"/>
      <c r="H290" s="90"/>
      <c r="K290" s="105"/>
    </row>
    <row r="291" spans="1:11" ht="13.5" customHeight="1" x14ac:dyDescent="0.3">
      <c r="A291" s="103"/>
      <c r="B291" s="104" t="s">
        <v>254</v>
      </c>
      <c r="C291" s="90"/>
      <c r="D291" s="90"/>
      <c r="E291" s="90"/>
      <c r="F291" s="90"/>
      <c r="G291" s="90"/>
      <c r="H291" s="90"/>
      <c r="K291" s="105"/>
    </row>
    <row r="292" spans="1:11" ht="13.5" customHeight="1" x14ac:dyDescent="0.3">
      <c r="A292" s="103"/>
      <c r="B292" s="104"/>
      <c r="C292" s="90"/>
      <c r="D292" s="90"/>
      <c r="E292" s="90"/>
      <c r="F292" s="90"/>
      <c r="G292" s="90"/>
      <c r="H292" s="90"/>
      <c r="K292" s="105"/>
    </row>
    <row r="293" spans="1:11" ht="13.5" customHeight="1" x14ac:dyDescent="0.3">
      <c r="A293" s="103"/>
      <c r="B293" s="104" t="s">
        <v>255</v>
      </c>
      <c r="C293" s="90"/>
      <c r="D293" s="90"/>
      <c r="E293" s="90"/>
      <c r="F293" s="90"/>
      <c r="G293" s="90"/>
      <c r="H293" s="90"/>
      <c r="K293" s="105"/>
    </row>
    <row r="294" spans="1:11" ht="13.5" customHeight="1" x14ac:dyDescent="0.3">
      <c r="A294" s="103"/>
      <c r="B294" s="104" t="s">
        <v>256</v>
      </c>
      <c r="C294" s="90"/>
      <c r="D294" s="90"/>
      <c r="E294" s="90"/>
      <c r="F294" s="90"/>
      <c r="G294" s="90"/>
      <c r="H294" s="90"/>
      <c r="K294" s="105"/>
    </row>
    <row r="295" spans="1:11" ht="13.5" customHeight="1" x14ac:dyDescent="0.3">
      <c r="A295" s="103"/>
      <c r="B295" s="104"/>
      <c r="C295" s="90"/>
      <c r="D295" s="90"/>
      <c r="E295" s="90"/>
      <c r="F295" s="90"/>
      <c r="G295" s="90"/>
      <c r="H295" s="90"/>
      <c r="K295" s="105"/>
    </row>
    <row r="296" spans="1:11" ht="13.5" customHeight="1" x14ac:dyDescent="0.3">
      <c r="A296" s="103" t="s">
        <v>20</v>
      </c>
      <c r="B296" s="106" t="s">
        <v>257</v>
      </c>
      <c r="C296" s="90"/>
      <c r="D296" s="90"/>
      <c r="E296" s="90"/>
      <c r="F296" s="90"/>
      <c r="G296" s="90"/>
      <c r="H296" s="90"/>
      <c r="K296" s="105"/>
    </row>
    <row r="297" spans="1:11" ht="13.5" customHeight="1" x14ac:dyDescent="0.3">
      <c r="A297" s="103"/>
      <c r="B297" s="104"/>
      <c r="C297" s="90"/>
      <c r="D297" s="90"/>
      <c r="E297" s="90"/>
      <c r="F297" s="90"/>
      <c r="G297" s="90"/>
      <c r="H297" s="90"/>
      <c r="K297" s="105"/>
    </row>
    <row r="298" spans="1:11" ht="13.5" customHeight="1" x14ac:dyDescent="0.3">
      <c r="A298" s="103"/>
      <c r="B298" s="104" t="s">
        <v>258</v>
      </c>
      <c r="C298" s="90"/>
      <c r="D298" s="90"/>
      <c r="E298" s="90"/>
      <c r="F298" s="90"/>
      <c r="G298" s="90"/>
      <c r="H298" s="90"/>
      <c r="K298" s="105"/>
    </row>
    <row r="299" spans="1:11" ht="13.5" customHeight="1" x14ac:dyDescent="0.3">
      <c r="A299" s="103"/>
      <c r="B299" s="104" t="s">
        <v>259</v>
      </c>
      <c r="C299" s="90"/>
      <c r="D299" s="90"/>
      <c r="E299" s="90"/>
      <c r="F299" s="90"/>
      <c r="G299" s="90"/>
      <c r="H299" s="90"/>
      <c r="K299" s="105"/>
    </row>
    <row r="300" spans="1:11" ht="13.5" customHeight="1" x14ac:dyDescent="0.3">
      <c r="A300" s="103"/>
      <c r="B300" s="104" t="s">
        <v>260</v>
      </c>
      <c r="C300" s="90"/>
      <c r="D300" s="90"/>
      <c r="E300" s="90"/>
      <c r="F300" s="90"/>
      <c r="G300" s="90"/>
      <c r="H300" s="90"/>
      <c r="K300" s="105"/>
    </row>
    <row r="301" spans="1:11" ht="13.5" customHeight="1" x14ac:dyDescent="0.3">
      <c r="A301" s="103"/>
      <c r="B301" s="104" t="s">
        <v>261</v>
      </c>
      <c r="C301" s="90"/>
      <c r="D301" s="90"/>
      <c r="E301" s="90"/>
      <c r="F301" s="90"/>
      <c r="G301" s="90"/>
      <c r="H301" s="90"/>
      <c r="K301" s="105"/>
    </row>
    <row r="302" spans="1:11" ht="13.5" customHeight="1" x14ac:dyDescent="0.3">
      <c r="A302" s="103"/>
      <c r="B302" s="104" t="s">
        <v>262</v>
      </c>
      <c r="C302" s="90"/>
      <c r="D302" s="90"/>
      <c r="E302" s="90"/>
      <c r="F302" s="90"/>
      <c r="G302" s="90"/>
      <c r="H302" s="90"/>
      <c r="K302" s="105"/>
    </row>
    <row r="303" spans="1:11" ht="13.5" customHeight="1" x14ac:dyDescent="0.3">
      <c r="A303" s="103"/>
      <c r="B303" s="104" t="s">
        <v>263</v>
      </c>
      <c r="C303" s="90"/>
      <c r="D303" s="90"/>
      <c r="E303" s="90"/>
      <c r="F303" s="90"/>
      <c r="G303" s="90"/>
      <c r="H303" s="90"/>
      <c r="K303" s="105"/>
    </row>
    <row r="304" spans="1:11" ht="13.5" customHeight="1" x14ac:dyDescent="0.3">
      <c r="A304" s="103"/>
      <c r="B304" s="104"/>
      <c r="C304" s="90"/>
      <c r="D304" s="90"/>
      <c r="E304" s="90"/>
      <c r="F304" s="90"/>
      <c r="G304" s="90"/>
      <c r="H304" s="90"/>
      <c r="K304" s="105"/>
    </row>
    <row r="305" spans="1:11" ht="13.5" customHeight="1" x14ac:dyDescent="0.3">
      <c r="A305" s="103" t="s">
        <v>22</v>
      </c>
      <c r="B305" s="106" t="s">
        <v>264</v>
      </c>
      <c r="C305" s="90"/>
      <c r="D305" s="90"/>
      <c r="E305" s="90"/>
      <c r="F305" s="90"/>
      <c r="G305" s="90"/>
      <c r="H305" s="90"/>
      <c r="K305" s="105"/>
    </row>
    <row r="306" spans="1:11" ht="13.5" customHeight="1" x14ac:dyDescent="0.3">
      <c r="A306" s="103"/>
      <c r="B306" s="104"/>
      <c r="C306" s="90"/>
      <c r="D306" s="90"/>
      <c r="E306" s="90"/>
      <c r="F306" s="90"/>
      <c r="G306" s="90"/>
      <c r="H306" s="90"/>
      <c r="K306" s="105"/>
    </row>
    <row r="307" spans="1:11" ht="13.5" customHeight="1" x14ac:dyDescent="0.3">
      <c r="A307" s="103"/>
      <c r="B307" s="104" t="s">
        <v>265</v>
      </c>
      <c r="C307" s="90"/>
      <c r="D307" s="90"/>
      <c r="E307" s="90"/>
      <c r="F307" s="90"/>
      <c r="G307" s="90"/>
      <c r="H307" s="90"/>
      <c r="K307" s="105"/>
    </row>
    <row r="308" spans="1:11" ht="13.5" customHeight="1" x14ac:dyDescent="0.3">
      <c r="A308" s="103"/>
      <c r="B308" s="104" t="s">
        <v>266</v>
      </c>
      <c r="C308" s="90"/>
      <c r="D308" s="90"/>
      <c r="E308" s="90"/>
      <c r="F308" s="90"/>
      <c r="G308" s="90"/>
      <c r="H308" s="90"/>
      <c r="K308" s="105"/>
    </row>
    <row r="309" spans="1:11" ht="13.5" customHeight="1" x14ac:dyDescent="0.3">
      <c r="A309" s="103"/>
      <c r="B309" s="104" t="s">
        <v>267</v>
      </c>
      <c r="C309" s="90"/>
      <c r="D309" s="90"/>
      <c r="E309" s="90"/>
      <c r="F309" s="90"/>
      <c r="G309" s="90"/>
      <c r="H309" s="90"/>
      <c r="K309" s="105"/>
    </row>
    <row r="310" spans="1:11" ht="13.5" customHeight="1" x14ac:dyDescent="0.3">
      <c r="A310" s="103"/>
      <c r="B310" s="104"/>
      <c r="C310" s="90"/>
      <c r="D310" s="90"/>
      <c r="E310" s="90"/>
      <c r="F310" s="90"/>
      <c r="G310" s="90"/>
      <c r="H310" s="90"/>
      <c r="K310" s="105"/>
    </row>
    <row r="311" spans="1:11" ht="13.5" customHeight="1" x14ac:dyDescent="0.3">
      <c r="A311" s="103" t="s">
        <v>24</v>
      </c>
      <c r="B311" s="106" t="s">
        <v>268</v>
      </c>
      <c r="C311" s="90"/>
      <c r="D311" s="90"/>
      <c r="E311" s="90"/>
      <c r="F311" s="90"/>
      <c r="G311" s="90"/>
      <c r="H311" s="90"/>
      <c r="K311" s="105"/>
    </row>
    <row r="312" spans="1:11" ht="13.5" customHeight="1" x14ac:dyDescent="0.3">
      <c r="A312" s="103"/>
      <c r="B312" s="104"/>
      <c r="C312" s="90"/>
      <c r="D312" s="90"/>
      <c r="E312" s="90"/>
      <c r="F312" s="90"/>
      <c r="G312" s="90"/>
      <c r="H312" s="90"/>
      <c r="K312" s="105"/>
    </row>
    <row r="313" spans="1:11" ht="13.5" customHeight="1" x14ac:dyDescent="0.3">
      <c r="A313" s="103"/>
      <c r="B313" s="104" t="s">
        <v>269</v>
      </c>
      <c r="C313" s="90"/>
      <c r="D313" s="90"/>
      <c r="E313" s="90"/>
      <c r="F313" s="90"/>
      <c r="G313" s="90"/>
      <c r="H313" s="90"/>
      <c r="K313" s="105"/>
    </row>
    <row r="314" spans="1:11" ht="13.5" customHeight="1" x14ac:dyDescent="0.3">
      <c r="A314" s="103"/>
      <c r="B314" s="104" t="s">
        <v>270</v>
      </c>
      <c r="C314" s="90"/>
      <c r="D314" s="90"/>
      <c r="E314" s="90"/>
      <c r="F314" s="90"/>
      <c r="G314" s="90"/>
      <c r="H314" s="90"/>
      <c r="K314" s="105"/>
    </row>
    <row r="315" spans="1:11" ht="13.5" customHeight="1" x14ac:dyDescent="0.3">
      <c r="A315" s="103"/>
      <c r="B315" s="104"/>
      <c r="C315" s="90"/>
      <c r="D315" s="90"/>
      <c r="E315" s="90"/>
      <c r="F315" s="90"/>
      <c r="G315" s="90"/>
      <c r="H315" s="90"/>
      <c r="K315" s="105"/>
    </row>
    <row r="316" spans="1:11" ht="13.5" customHeight="1" x14ac:dyDescent="0.3">
      <c r="A316" s="103"/>
      <c r="B316" s="104" t="s">
        <v>271</v>
      </c>
      <c r="C316" s="90"/>
      <c r="D316" s="90"/>
      <c r="E316" s="90"/>
      <c r="F316" s="90"/>
      <c r="G316" s="90"/>
      <c r="H316" s="90"/>
      <c r="K316" s="105"/>
    </row>
    <row r="317" spans="1:11" ht="13.5" customHeight="1" x14ac:dyDescent="0.3">
      <c r="A317" s="103"/>
      <c r="B317" s="104" t="s">
        <v>272</v>
      </c>
      <c r="C317" s="90"/>
      <c r="D317" s="90"/>
      <c r="E317" s="90"/>
      <c r="F317" s="90"/>
      <c r="G317" s="90"/>
      <c r="H317" s="90"/>
      <c r="K317" s="105"/>
    </row>
    <row r="318" spans="1:11" ht="13.5" customHeight="1" x14ac:dyDescent="0.3">
      <c r="A318" s="103"/>
      <c r="B318" s="104" t="s">
        <v>273</v>
      </c>
      <c r="C318" s="90"/>
      <c r="D318" s="90"/>
      <c r="E318" s="90"/>
      <c r="F318" s="90"/>
      <c r="G318" s="90"/>
      <c r="H318" s="90"/>
      <c r="K318" s="105"/>
    </row>
    <row r="319" spans="1:11" ht="13.5" customHeight="1" x14ac:dyDescent="0.3">
      <c r="A319" s="103"/>
      <c r="B319" s="104" t="s">
        <v>274</v>
      </c>
      <c r="C319" s="90"/>
      <c r="D319" s="90"/>
      <c r="E319" s="90"/>
      <c r="F319" s="90"/>
      <c r="G319" s="90"/>
      <c r="H319" s="90"/>
      <c r="K319" s="105"/>
    </row>
    <row r="320" spans="1:11" ht="13.5" customHeight="1" x14ac:dyDescent="0.3">
      <c r="A320" s="103"/>
      <c r="B320" s="104" t="s">
        <v>275</v>
      </c>
      <c r="C320" s="90"/>
      <c r="D320" s="90"/>
      <c r="E320" s="90"/>
      <c r="F320" s="90"/>
      <c r="G320" s="90"/>
      <c r="H320" s="90"/>
      <c r="K320" s="105"/>
    </row>
    <row r="321" spans="1:11" ht="13.5" customHeight="1" x14ac:dyDescent="0.3">
      <c r="A321" s="103"/>
      <c r="B321" s="104" t="s">
        <v>276</v>
      </c>
      <c r="C321" s="90"/>
      <c r="D321" s="90"/>
      <c r="E321" s="90"/>
      <c r="F321" s="90"/>
      <c r="G321" s="90"/>
      <c r="H321" s="90"/>
      <c r="K321" s="105"/>
    </row>
    <row r="322" spans="1:11" ht="13.5" customHeight="1" x14ac:dyDescent="0.3">
      <c r="A322" s="103"/>
      <c r="B322" s="104"/>
      <c r="C322" s="90"/>
      <c r="D322" s="90"/>
      <c r="E322" s="90"/>
      <c r="F322" s="90"/>
      <c r="G322" s="90"/>
      <c r="H322" s="90"/>
      <c r="K322" s="105"/>
    </row>
    <row r="323" spans="1:11" ht="13.5" customHeight="1" x14ac:dyDescent="0.3">
      <c r="A323" s="103" t="s">
        <v>96</v>
      </c>
      <c r="B323" s="106" t="s">
        <v>277</v>
      </c>
      <c r="C323" s="90"/>
      <c r="D323" s="90"/>
      <c r="E323" s="90"/>
      <c r="F323" s="90"/>
      <c r="G323" s="90"/>
      <c r="H323" s="90"/>
      <c r="K323" s="105"/>
    </row>
    <row r="324" spans="1:11" ht="13.5" customHeight="1" x14ac:dyDescent="0.3">
      <c r="A324" s="103"/>
      <c r="B324" s="104"/>
      <c r="C324" s="90"/>
      <c r="D324" s="90"/>
      <c r="E324" s="90"/>
      <c r="F324" s="90"/>
      <c r="G324" s="90"/>
      <c r="H324" s="90"/>
      <c r="K324" s="105"/>
    </row>
    <row r="325" spans="1:11" ht="13.5" customHeight="1" x14ac:dyDescent="0.3">
      <c r="A325" s="103"/>
      <c r="B325" s="104" t="s">
        <v>278</v>
      </c>
      <c r="C325" s="90"/>
      <c r="D325" s="90"/>
      <c r="E325" s="90"/>
      <c r="F325" s="90"/>
      <c r="G325" s="90"/>
      <c r="H325" s="90"/>
      <c r="K325" s="105"/>
    </row>
    <row r="326" spans="1:11" ht="13.5" customHeight="1" x14ac:dyDescent="0.3">
      <c r="A326" s="103"/>
      <c r="B326" s="104" t="s">
        <v>279</v>
      </c>
      <c r="C326" s="90"/>
      <c r="D326" s="90"/>
      <c r="E326" s="90"/>
      <c r="F326" s="90"/>
      <c r="G326" s="90"/>
      <c r="H326" s="90"/>
      <c r="K326" s="105"/>
    </row>
    <row r="327" spans="1:11" ht="13.5" customHeight="1" x14ac:dyDescent="0.3">
      <c r="A327" s="103"/>
      <c r="B327" s="104" t="s">
        <v>280</v>
      </c>
      <c r="C327" s="90"/>
      <c r="D327" s="90"/>
      <c r="E327" s="90"/>
      <c r="F327" s="90"/>
      <c r="G327" s="90"/>
      <c r="H327" s="90"/>
      <c r="K327" s="105"/>
    </row>
    <row r="328" spans="1:11" ht="13.5" customHeight="1" x14ac:dyDescent="0.3">
      <c r="A328" s="103"/>
      <c r="B328" s="104" t="s">
        <v>281</v>
      </c>
      <c r="C328" s="90"/>
      <c r="D328" s="90"/>
      <c r="E328" s="90"/>
      <c r="F328" s="90"/>
      <c r="G328" s="90"/>
      <c r="H328" s="90"/>
      <c r="K328" s="105"/>
    </row>
    <row r="329" spans="1:11" ht="13.5" customHeight="1" x14ac:dyDescent="0.3">
      <c r="A329" s="103"/>
      <c r="B329" s="104" t="s">
        <v>282</v>
      </c>
      <c r="C329" s="90"/>
      <c r="D329" s="90"/>
      <c r="E329" s="90"/>
      <c r="F329" s="90"/>
      <c r="G329" s="90"/>
      <c r="H329" s="90"/>
      <c r="K329" s="105"/>
    </row>
    <row r="330" spans="1:11" ht="13.5" customHeight="1" x14ac:dyDescent="0.3">
      <c r="A330" s="103"/>
      <c r="B330" s="104"/>
      <c r="C330" s="90"/>
      <c r="D330" s="90"/>
      <c r="E330" s="90"/>
      <c r="F330" s="90"/>
      <c r="G330" s="90"/>
      <c r="H330" s="90" t="s">
        <v>58</v>
      </c>
      <c r="K330" s="105"/>
    </row>
    <row r="331" spans="1:11" ht="13.5" customHeight="1" x14ac:dyDescent="0.3">
      <c r="A331" s="103" t="s">
        <v>26</v>
      </c>
      <c r="B331" s="106" t="s">
        <v>283</v>
      </c>
      <c r="C331" s="90"/>
      <c r="D331" s="90"/>
      <c r="E331" s="90"/>
      <c r="F331" s="90"/>
      <c r="G331" s="90"/>
      <c r="H331" s="90"/>
      <c r="K331" s="105"/>
    </row>
    <row r="332" spans="1:11" ht="13.5" customHeight="1" x14ac:dyDescent="0.3">
      <c r="A332" s="103"/>
      <c r="B332" s="104"/>
      <c r="C332" s="90"/>
      <c r="D332" s="90"/>
      <c r="E332" s="90"/>
      <c r="F332" s="90"/>
      <c r="G332" s="90"/>
      <c r="H332" s="90"/>
      <c r="K332" s="105"/>
    </row>
    <row r="333" spans="1:11" ht="13.5" customHeight="1" x14ac:dyDescent="0.3">
      <c r="A333" s="103"/>
      <c r="B333" s="104" t="s">
        <v>284</v>
      </c>
      <c r="C333" s="90"/>
      <c r="D333" s="90"/>
      <c r="E333" s="90"/>
      <c r="F333" s="90"/>
      <c r="G333" s="90"/>
      <c r="H333" s="90"/>
      <c r="K333" s="105"/>
    </row>
    <row r="334" spans="1:11" ht="13.5" customHeight="1" x14ac:dyDescent="0.3">
      <c r="A334" s="103"/>
      <c r="B334" s="104" t="s">
        <v>285</v>
      </c>
      <c r="C334" s="90"/>
      <c r="D334" s="90"/>
      <c r="E334" s="90"/>
      <c r="F334" s="90"/>
      <c r="G334" s="90"/>
      <c r="H334" s="90"/>
      <c r="K334" s="105"/>
    </row>
    <row r="335" spans="1:11" ht="13.5" customHeight="1" x14ac:dyDescent="0.3">
      <c r="A335" s="103"/>
      <c r="B335" s="104"/>
      <c r="C335" s="90"/>
      <c r="D335" s="90"/>
      <c r="E335" s="90"/>
      <c r="F335" s="90"/>
      <c r="G335" s="90"/>
      <c r="H335" s="90"/>
      <c r="K335" s="105"/>
    </row>
    <row r="336" spans="1:11" ht="13.5" customHeight="1" x14ac:dyDescent="0.3">
      <c r="A336" s="103"/>
      <c r="B336" s="104"/>
      <c r="C336" s="90"/>
      <c r="D336" s="90"/>
      <c r="E336" s="90"/>
      <c r="F336" s="90"/>
      <c r="G336" s="90"/>
      <c r="H336" s="90"/>
      <c r="K336" s="105"/>
    </row>
    <row r="337" spans="1:11" ht="13.5" customHeight="1" x14ac:dyDescent="0.3">
      <c r="A337" s="103"/>
      <c r="B337" s="104"/>
      <c r="C337" s="90"/>
      <c r="D337" s="90"/>
      <c r="E337" s="90"/>
      <c r="F337" s="90"/>
      <c r="G337" s="90"/>
      <c r="H337" s="90"/>
      <c r="K337" s="105"/>
    </row>
    <row r="338" spans="1:11" ht="13.5" customHeight="1" x14ac:dyDescent="0.3">
      <c r="A338" s="103"/>
      <c r="B338" s="104"/>
      <c r="C338" s="90"/>
      <c r="D338" s="90"/>
      <c r="E338" s="90"/>
      <c r="F338" s="90"/>
      <c r="G338" s="90"/>
      <c r="H338" s="90"/>
      <c r="K338" s="105"/>
    </row>
    <row r="339" spans="1:11" ht="13.5" customHeight="1" x14ac:dyDescent="0.3">
      <c r="A339" s="103"/>
      <c r="B339" s="104"/>
      <c r="C339" s="90"/>
      <c r="D339" s="90"/>
      <c r="E339" s="90"/>
      <c r="F339" s="90"/>
      <c r="G339" s="90"/>
      <c r="H339" s="90"/>
      <c r="K339" s="105"/>
    </row>
    <row r="340" spans="1:11" ht="13.5" customHeight="1" x14ac:dyDescent="0.3">
      <c r="A340" s="103"/>
      <c r="B340" s="104"/>
      <c r="C340" s="90"/>
      <c r="D340" s="90"/>
      <c r="E340" s="90"/>
      <c r="F340" s="90"/>
      <c r="G340" s="90"/>
      <c r="H340" s="90"/>
      <c r="K340" s="105"/>
    </row>
    <row r="341" spans="1:11" ht="13.5" customHeight="1" x14ac:dyDescent="0.3">
      <c r="A341" s="103"/>
      <c r="B341" s="104"/>
      <c r="C341" s="90"/>
      <c r="D341" s="90"/>
      <c r="E341" s="90"/>
      <c r="F341" s="90"/>
      <c r="G341" s="90"/>
      <c r="H341" s="90"/>
      <c r="K341" s="119"/>
    </row>
    <row r="342" spans="1:11" ht="13.5" customHeight="1" x14ac:dyDescent="0.3">
      <c r="A342" s="103"/>
      <c r="B342" s="104"/>
      <c r="C342" s="90"/>
      <c r="D342" s="90"/>
      <c r="E342" s="90"/>
      <c r="F342" s="90"/>
      <c r="G342" s="90"/>
      <c r="H342" s="90"/>
      <c r="K342" s="105"/>
    </row>
    <row r="343" spans="1:11" ht="13.5" customHeight="1" x14ac:dyDescent="0.3">
      <c r="A343" s="103"/>
      <c r="B343" s="104"/>
      <c r="C343" s="90"/>
      <c r="D343" s="90"/>
      <c r="E343" s="90"/>
      <c r="F343" s="90"/>
      <c r="G343" s="114" t="s">
        <v>248</v>
      </c>
      <c r="H343" s="90"/>
      <c r="I343" s="114"/>
      <c r="J343" s="115" t="s">
        <v>249</v>
      </c>
      <c r="K343" s="121"/>
    </row>
    <row r="344" spans="1:11" ht="13.5" customHeight="1" x14ac:dyDescent="0.3">
      <c r="A344" s="103"/>
      <c r="B344" s="104"/>
      <c r="C344" s="90"/>
      <c r="D344" s="90"/>
      <c r="E344" s="90"/>
      <c r="F344" s="90"/>
      <c r="G344" s="90"/>
      <c r="H344" s="90"/>
      <c r="K344" s="119"/>
    </row>
    <row r="345" spans="1:11" ht="13.5" customHeight="1" x14ac:dyDescent="0.3">
      <c r="A345" s="103"/>
      <c r="B345" s="104"/>
      <c r="C345" s="90"/>
      <c r="D345" s="90"/>
      <c r="E345" s="90"/>
      <c r="F345" s="90"/>
      <c r="G345" s="90"/>
      <c r="H345" s="90"/>
      <c r="K345" s="105"/>
    </row>
    <row r="346" spans="1:11" ht="13.5" customHeight="1" x14ac:dyDescent="0.3">
      <c r="A346" s="103"/>
      <c r="B346" s="122"/>
      <c r="C346" s="90"/>
      <c r="D346" s="90"/>
      <c r="E346" s="90"/>
      <c r="F346" s="90"/>
      <c r="G346" s="90"/>
      <c r="H346" s="90"/>
      <c r="K346" s="105"/>
    </row>
    <row r="347" spans="1:11" ht="13.5" customHeight="1" x14ac:dyDescent="0.3">
      <c r="A347" s="103"/>
      <c r="B347" s="104"/>
      <c r="C347" s="90"/>
      <c r="D347" s="90"/>
      <c r="E347" s="90"/>
      <c r="F347" s="90"/>
      <c r="G347" s="90"/>
      <c r="H347" s="90"/>
      <c r="K347" s="105"/>
    </row>
    <row r="348" spans="1:11" ht="13.5" customHeight="1" x14ac:dyDescent="0.3">
      <c r="A348" s="103"/>
      <c r="B348" s="104"/>
      <c r="C348" s="90"/>
      <c r="D348" s="90"/>
      <c r="E348" s="90"/>
      <c r="F348" s="90"/>
      <c r="G348" s="90"/>
      <c r="H348" s="90"/>
      <c r="K348" s="105"/>
    </row>
    <row r="349" spans="1:11" ht="13.5" customHeight="1" x14ac:dyDescent="0.3">
      <c r="A349" s="103"/>
      <c r="B349" s="104"/>
      <c r="C349" s="90"/>
      <c r="D349" s="90"/>
      <c r="E349" s="90"/>
      <c r="F349" s="90"/>
      <c r="G349" s="90"/>
      <c r="H349" s="90"/>
      <c r="K349" s="105"/>
    </row>
    <row r="350" spans="1:11" ht="13.5" customHeight="1" x14ac:dyDescent="0.3">
      <c r="A350" s="103"/>
      <c r="B350" s="104"/>
      <c r="C350" s="90"/>
      <c r="D350" s="90"/>
      <c r="E350" s="90"/>
      <c r="F350" s="90"/>
      <c r="G350" s="90"/>
      <c r="H350" s="90"/>
      <c r="K350" s="105"/>
    </row>
    <row r="351" spans="1:11" ht="13.5" customHeight="1" x14ac:dyDescent="0.3">
      <c r="A351" s="103"/>
      <c r="B351" s="104"/>
      <c r="C351" s="90"/>
      <c r="D351" s="90"/>
      <c r="E351" s="90"/>
      <c r="F351" s="90"/>
      <c r="G351" s="90"/>
      <c r="H351" s="90"/>
      <c r="K351" s="105"/>
    </row>
    <row r="352" spans="1:11" ht="13.5" customHeight="1" x14ac:dyDescent="0.3">
      <c r="A352" s="116"/>
      <c r="B352" s="123"/>
      <c r="C352" s="97"/>
      <c r="D352" s="97"/>
      <c r="E352" s="97"/>
      <c r="F352" s="97"/>
      <c r="G352" s="97"/>
      <c r="H352" s="97"/>
      <c r="I352" s="97"/>
      <c r="J352" s="97"/>
      <c r="K352" s="119"/>
    </row>
    <row r="353" spans="1:11" ht="13.5" customHeight="1" x14ac:dyDescent="0.3">
      <c r="A353" s="103"/>
      <c r="B353" s="104"/>
      <c r="C353" s="90"/>
      <c r="D353" s="90"/>
      <c r="E353" s="90"/>
      <c r="F353" s="90"/>
      <c r="G353" s="90"/>
      <c r="H353" s="90"/>
      <c r="K353" s="105"/>
    </row>
    <row r="354" spans="1:11" ht="13.5" customHeight="1" x14ac:dyDescent="0.3">
      <c r="A354" s="103" t="s">
        <v>18</v>
      </c>
      <c r="B354" s="106" t="s">
        <v>286</v>
      </c>
      <c r="C354" s="90"/>
      <c r="D354" s="90"/>
      <c r="E354" s="90"/>
      <c r="F354" s="90"/>
      <c r="G354" s="90"/>
      <c r="H354" s="90"/>
      <c r="K354" s="105"/>
    </row>
    <row r="355" spans="1:11" ht="13.5" customHeight="1" x14ac:dyDescent="0.3">
      <c r="A355" s="103"/>
      <c r="B355" s="104"/>
      <c r="C355" s="90"/>
      <c r="D355" s="90"/>
      <c r="E355" s="90"/>
      <c r="F355" s="90"/>
      <c r="G355" s="90"/>
      <c r="H355" s="90"/>
      <c r="K355" s="105"/>
    </row>
    <row r="356" spans="1:11" ht="13.5" customHeight="1" x14ac:dyDescent="0.3">
      <c r="A356" s="103"/>
      <c r="B356" s="104" t="s">
        <v>287</v>
      </c>
      <c r="C356" s="90"/>
      <c r="D356" s="90"/>
      <c r="E356" s="90"/>
      <c r="F356" s="90"/>
      <c r="G356" s="90"/>
      <c r="H356" s="90"/>
      <c r="K356" s="105"/>
    </row>
    <row r="357" spans="1:11" ht="13.5" customHeight="1" x14ac:dyDescent="0.3">
      <c r="A357" s="103"/>
      <c r="B357" s="104" t="s">
        <v>288</v>
      </c>
      <c r="C357" s="90"/>
      <c r="D357" s="90"/>
      <c r="E357" s="90"/>
      <c r="F357" s="90"/>
      <c r="G357" s="90"/>
      <c r="H357" s="90"/>
      <c r="K357" s="105"/>
    </row>
    <row r="358" spans="1:11" ht="13.5" customHeight="1" x14ac:dyDescent="0.3">
      <c r="A358" s="103"/>
      <c r="B358" s="104" t="s">
        <v>289</v>
      </c>
      <c r="C358" s="90"/>
      <c r="D358" s="90"/>
      <c r="E358" s="90"/>
      <c r="F358" s="90"/>
      <c r="G358" s="90"/>
      <c r="H358" s="90"/>
      <c r="K358" s="105"/>
    </row>
    <row r="359" spans="1:11" ht="13.5" customHeight="1" x14ac:dyDescent="0.3">
      <c r="A359" s="103"/>
      <c r="B359" s="104" t="s">
        <v>290</v>
      </c>
      <c r="C359" s="90"/>
      <c r="D359" s="90"/>
      <c r="E359" s="90"/>
      <c r="F359" s="90"/>
      <c r="G359" s="90"/>
      <c r="H359" s="90"/>
      <c r="K359" s="105"/>
    </row>
    <row r="360" spans="1:11" ht="13.5" customHeight="1" x14ac:dyDescent="0.3">
      <c r="A360" s="103"/>
      <c r="B360" s="104" t="s">
        <v>291</v>
      </c>
      <c r="C360" s="90"/>
      <c r="D360" s="90"/>
      <c r="E360" s="90"/>
      <c r="F360" s="90"/>
      <c r="G360" s="90"/>
      <c r="H360" s="90"/>
      <c r="K360" s="105"/>
    </row>
    <row r="361" spans="1:11" ht="13.5" customHeight="1" x14ac:dyDescent="0.3">
      <c r="A361" s="103"/>
      <c r="B361" s="104" t="s">
        <v>292</v>
      </c>
      <c r="C361" s="90"/>
      <c r="D361" s="90"/>
      <c r="E361" s="90"/>
      <c r="F361" s="90"/>
      <c r="G361" s="90"/>
      <c r="H361" s="90"/>
      <c r="K361" s="105"/>
    </row>
    <row r="362" spans="1:11" ht="13.5" customHeight="1" x14ac:dyDescent="0.3">
      <c r="A362" s="103"/>
      <c r="B362" s="104" t="s">
        <v>293</v>
      </c>
      <c r="C362" s="90"/>
      <c r="D362" s="90"/>
      <c r="E362" s="90"/>
      <c r="F362" s="90"/>
      <c r="G362" s="90"/>
      <c r="H362" s="90"/>
      <c r="K362" s="105"/>
    </row>
    <row r="363" spans="1:11" ht="13.5" customHeight="1" x14ac:dyDescent="0.3">
      <c r="A363" s="103"/>
      <c r="B363" s="104"/>
      <c r="C363" s="90"/>
      <c r="D363" s="90"/>
      <c r="E363" s="90"/>
      <c r="F363" s="90"/>
      <c r="G363" s="90"/>
      <c r="H363" s="90"/>
      <c r="K363" s="105"/>
    </row>
    <row r="364" spans="1:11" ht="13.5" customHeight="1" x14ac:dyDescent="0.3">
      <c r="A364" s="103"/>
      <c r="B364" s="104" t="s">
        <v>294</v>
      </c>
      <c r="C364" s="90"/>
      <c r="D364" s="90"/>
      <c r="E364" s="90"/>
      <c r="F364" s="90"/>
      <c r="G364" s="90"/>
      <c r="H364" s="90"/>
      <c r="K364" s="105"/>
    </row>
    <row r="365" spans="1:11" ht="13.5" customHeight="1" x14ac:dyDescent="0.3">
      <c r="A365" s="103"/>
      <c r="B365" s="104" t="s">
        <v>295</v>
      </c>
      <c r="C365" s="90"/>
      <c r="D365" s="90"/>
      <c r="E365" s="90"/>
      <c r="F365" s="90"/>
      <c r="G365" s="90"/>
      <c r="H365" s="90"/>
      <c r="K365" s="105"/>
    </row>
    <row r="366" spans="1:11" ht="13.5" customHeight="1" x14ac:dyDescent="0.3">
      <c r="A366" s="103"/>
      <c r="B366" s="104" t="s">
        <v>296</v>
      </c>
      <c r="C366" s="90"/>
      <c r="D366" s="90"/>
      <c r="E366" s="90"/>
      <c r="F366" s="90"/>
      <c r="G366" s="90"/>
      <c r="H366" s="90"/>
      <c r="K366" s="105"/>
    </row>
    <row r="367" spans="1:11" ht="13.5" customHeight="1" x14ac:dyDescent="0.3">
      <c r="A367" s="103"/>
      <c r="B367" s="104" t="s">
        <v>297</v>
      </c>
      <c r="C367" s="90"/>
      <c r="D367" s="90"/>
      <c r="E367" s="90"/>
      <c r="F367" s="90"/>
      <c r="G367" s="90"/>
      <c r="H367" s="90"/>
      <c r="K367" s="105"/>
    </row>
    <row r="368" spans="1:11" ht="13.5" customHeight="1" x14ac:dyDescent="0.3">
      <c r="A368" s="103"/>
      <c r="B368" s="104" t="s">
        <v>298</v>
      </c>
      <c r="C368" s="90"/>
      <c r="D368" s="90"/>
      <c r="E368" s="90"/>
      <c r="F368" s="90"/>
      <c r="G368" s="90"/>
      <c r="H368" s="90"/>
      <c r="K368" s="105"/>
    </row>
    <row r="369" spans="1:11" ht="13.5" customHeight="1" x14ac:dyDescent="0.3">
      <c r="A369" s="103"/>
      <c r="B369" s="104" t="s">
        <v>299</v>
      </c>
      <c r="C369" s="90"/>
      <c r="D369" s="90"/>
      <c r="E369" s="90"/>
      <c r="F369" s="90"/>
      <c r="G369" s="90"/>
      <c r="H369" s="90"/>
      <c r="K369" s="105"/>
    </row>
    <row r="370" spans="1:11" ht="13.5" customHeight="1" x14ac:dyDescent="0.3">
      <c r="A370" s="103"/>
      <c r="B370" s="104"/>
      <c r="C370" s="90"/>
      <c r="D370" s="90"/>
      <c r="E370" s="90"/>
      <c r="F370" s="90"/>
      <c r="G370" s="90"/>
      <c r="H370" s="90"/>
      <c r="K370" s="105"/>
    </row>
    <row r="371" spans="1:11" ht="13.5" customHeight="1" x14ac:dyDescent="0.3">
      <c r="A371" s="103"/>
      <c r="B371" s="104" t="s">
        <v>300</v>
      </c>
      <c r="C371" s="90"/>
      <c r="D371" s="90"/>
      <c r="E371" s="90"/>
      <c r="F371" s="90"/>
      <c r="G371" s="90"/>
      <c r="H371" s="90"/>
      <c r="K371" s="105"/>
    </row>
    <row r="372" spans="1:11" ht="13.5" customHeight="1" x14ac:dyDescent="0.3">
      <c r="A372" s="103"/>
      <c r="B372" s="104" t="s">
        <v>301</v>
      </c>
      <c r="C372" s="90"/>
      <c r="D372" s="90"/>
      <c r="E372" s="90"/>
      <c r="F372" s="90"/>
      <c r="G372" s="90"/>
      <c r="H372" s="90"/>
      <c r="K372" s="105"/>
    </row>
    <row r="373" spans="1:11" ht="13.5" customHeight="1" x14ac:dyDescent="0.3">
      <c r="A373" s="103"/>
      <c r="B373" s="104" t="s">
        <v>302</v>
      </c>
      <c r="C373" s="90"/>
      <c r="D373" s="90"/>
      <c r="E373" s="90"/>
      <c r="F373" s="90"/>
      <c r="G373" s="90"/>
      <c r="H373" s="90"/>
      <c r="K373" s="105"/>
    </row>
    <row r="374" spans="1:11" ht="13.5" customHeight="1" x14ac:dyDescent="0.3">
      <c r="A374" s="103"/>
      <c r="B374" s="104"/>
      <c r="C374" s="90"/>
      <c r="D374" s="90"/>
      <c r="E374" s="90"/>
      <c r="F374" s="90"/>
      <c r="G374" s="90"/>
      <c r="H374" s="90"/>
      <c r="K374" s="105"/>
    </row>
    <row r="375" spans="1:11" ht="13.5" customHeight="1" x14ac:dyDescent="0.3">
      <c r="A375" s="103"/>
      <c r="B375" s="104" t="s">
        <v>303</v>
      </c>
      <c r="C375" s="90"/>
      <c r="D375" s="90"/>
      <c r="E375" s="90"/>
      <c r="F375" s="90"/>
      <c r="G375" s="90"/>
      <c r="H375" s="90"/>
      <c r="K375" s="105"/>
    </row>
    <row r="376" spans="1:11" ht="13.5" customHeight="1" x14ac:dyDescent="0.3">
      <c r="A376" s="103"/>
      <c r="B376" s="104"/>
      <c r="C376" s="90"/>
      <c r="D376" s="90"/>
      <c r="E376" s="90"/>
      <c r="F376" s="90"/>
      <c r="G376" s="90"/>
      <c r="H376" s="90"/>
      <c r="K376" s="105"/>
    </row>
    <row r="377" spans="1:11" ht="13.5" customHeight="1" x14ac:dyDescent="0.3">
      <c r="A377" s="103" t="s">
        <v>20</v>
      </c>
      <c r="B377" s="106" t="s">
        <v>304</v>
      </c>
      <c r="C377" s="90"/>
      <c r="D377" s="90"/>
      <c r="E377" s="90"/>
      <c r="F377" s="90"/>
      <c r="G377" s="90"/>
      <c r="H377" s="90"/>
      <c r="K377" s="105"/>
    </row>
    <row r="378" spans="1:11" ht="13.5" customHeight="1" x14ac:dyDescent="0.3">
      <c r="A378" s="103"/>
      <c r="B378" s="104"/>
      <c r="C378" s="90"/>
      <c r="D378" s="90"/>
      <c r="E378" s="90"/>
      <c r="F378" s="90"/>
      <c r="G378" s="90"/>
      <c r="H378" s="90"/>
      <c r="K378" s="105"/>
    </row>
    <row r="379" spans="1:11" ht="13.5" customHeight="1" x14ac:dyDescent="0.3">
      <c r="A379" s="103"/>
      <c r="B379" s="104" t="s">
        <v>305</v>
      </c>
      <c r="C379" s="90"/>
      <c r="D379" s="90"/>
      <c r="E379" s="90"/>
      <c r="F379" s="90"/>
      <c r="G379" s="90"/>
      <c r="H379" s="90"/>
      <c r="K379" s="105"/>
    </row>
    <row r="380" spans="1:11" ht="13.5" customHeight="1" x14ac:dyDescent="0.3">
      <c r="A380" s="103"/>
      <c r="B380" s="104" t="s">
        <v>306</v>
      </c>
      <c r="C380" s="90"/>
      <c r="D380" s="90"/>
      <c r="E380" s="90"/>
      <c r="F380" s="90"/>
      <c r="G380" s="90"/>
      <c r="H380" s="90"/>
      <c r="K380" s="105"/>
    </row>
    <row r="381" spans="1:11" ht="13.5" customHeight="1" x14ac:dyDescent="0.3">
      <c r="A381" s="103"/>
      <c r="B381" s="104"/>
      <c r="C381" s="90"/>
      <c r="D381" s="90"/>
      <c r="E381" s="90"/>
      <c r="F381" s="90"/>
      <c r="G381" s="90"/>
      <c r="H381" s="90"/>
      <c r="K381" s="105"/>
    </row>
    <row r="382" spans="1:11" ht="13.5" customHeight="1" x14ac:dyDescent="0.3">
      <c r="A382" s="103"/>
      <c r="B382" s="104" t="s">
        <v>307</v>
      </c>
      <c r="C382" s="90"/>
      <c r="D382" s="90"/>
      <c r="E382" s="90"/>
      <c r="F382" s="90"/>
      <c r="G382" s="90"/>
      <c r="H382" s="90"/>
      <c r="K382" s="105"/>
    </row>
    <row r="383" spans="1:11" ht="13.5" customHeight="1" x14ac:dyDescent="0.3">
      <c r="A383" s="103"/>
      <c r="B383" s="104" t="s">
        <v>308</v>
      </c>
      <c r="C383" s="90"/>
      <c r="D383" s="90"/>
      <c r="E383" s="90"/>
      <c r="F383" s="90"/>
      <c r="G383" s="90"/>
      <c r="H383" s="90"/>
      <c r="K383" s="105"/>
    </row>
    <row r="384" spans="1:11" ht="13.5" customHeight="1" x14ac:dyDescent="0.3">
      <c r="A384" s="103"/>
      <c r="B384" s="104" t="s">
        <v>309</v>
      </c>
      <c r="C384" s="90"/>
      <c r="D384" s="90"/>
      <c r="E384" s="90"/>
      <c r="F384" s="90"/>
      <c r="G384" s="90"/>
      <c r="H384" s="90"/>
      <c r="K384" s="105"/>
    </row>
    <row r="385" spans="1:11" ht="13.5" customHeight="1" x14ac:dyDescent="0.3">
      <c r="A385" s="103"/>
      <c r="B385" s="104" t="s">
        <v>310</v>
      </c>
      <c r="C385" s="90"/>
      <c r="D385" s="90"/>
      <c r="E385" s="90"/>
      <c r="F385" s="90"/>
      <c r="G385" s="90"/>
      <c r="H385" s="90"/>
      <c r="K385" s="105"/>
    </row>
    <row r="386" spans="1:11" ht="13.5" customHeight="1" x14ac:dyDescent="0.3">
      <c r="A386" s="103"/>
      <c r="B386" s="104"/>
      <c r="C386" s="90"/>
      <c r="D386" s="90"/>
      <c r="E386" s="90"/>
      <c r="F386" s="90"/>
      <c r="G386" s="90"/>
      <c r="H386" s="90"/>
      <c r="K386" s="105"/>
    </row>
    <row r="387" spans="1:11" ht="13.5" customHeight="1" x14ac:dyDescent="0.3">
      <c r="A387" s="103" t="s">
        <v>22</v>
      </c>
      <c r="B387" s="106" t="s">
        <v>311</v>
      </c>
      <c r="C387" s="90"/>
      <c r="D387" s="90"/>
      <c r="E387" s="90"/>
      <c r="F387" s="90"/>
      <c r="G387" s="90"/>
      <c r="H387" s="90"/>
      <c r="K387" s="105"/>
    </row>
    <row r="388" spans="1:11" ht="13.5" customHeight="1" x14ac:dyDescent="0.3">
      <c r="A388" s="103"/>
      <c r="B388" s="104"/>
      <c r="C388" s="90"/>
      <c r="D388" s="90"/>
      <c r="E388" s="90"/>
      <c r="F388" s="90"/>
      <c r="G388" s="90"/>
      <c r="H388" s="90"/>
      <c r="K388" s="105"/>
    </row>
    <row r="389" spans="1:11" ht="13.5" customHeight="1" x14ac:dyDescent="0.3">
      <c r="A389" s="103"/>
      <c r="B389" s="104" t="s">
        <v>312</v>
      </c>
      <c r="C389" s="90"/>
      <c r="D389" s="90"/>
      <c r="E389" s="90"/>
      <c r="F389" s="90"/>
      <c r="G389" s="90"/>
      <c r="H389" s="90"/>
      <c r="K389" s="105"/>
    </row>
    <row r="390" spans="1:11" ht="13.5" customHeight="1" x14ac:dyDescent="0.3">
      <c r="A390" s="103"/>
      <c r="B390" s="104" t="s">
        <v>313</v>
      </c>
      <c r="C390" s="90"/>
      <c r="D390" s="90"/>
      <c r="E390" s="90"/>
      <c r="F390" s="90"/>
      <c r="G390" s="90"/>
      <c r="H390" s="90"/>
      <c r="K390" s="105"/>
    </row>
    <row r="391" spans="1:11" ht="13.5" customHeight="1" x14ac:dyDescent="0.3">
      <c r="A391" s="103"/>
      <c r="B391" s="104" t="s">
        <v>314</v>
      </c>
      <c r="C391" s="90"/>
      <c r="D391" s="90"/>
      <c r="E391" s="90"/>
      <c r="F391" s="90"/>
      <c r="G391" s="90"/>
      <c r="H391" s="90"/>
      <c r="K391" s="105"/>
    </row>
    <row r="392" spans="1:11" ht="13.5" customHeight="1" x14ac:dyDescent="0.3">
      <c r="A392" s="103"/>
      <c r="B392" s="104" t="s">
        <v>315</v>
      </c>
      <c r="C392" s="90"/>
      <c r="D392" s="90"/>
      <c r="E392" s="90"/>
      <c r="F392" s="90"/>
      <c r="G392" s="90"/>
      <c r="H392" s="90"/>
      <c r="K392" s="105"/>
    </row>
    <row r="393" spans="1:11" ht="13.5" customHeight="1" x14ac:dyDescent="0.3">
      <c r="A393" s="103"/>
      <c r="B393" s="104"/>
      <c r="C393" s="90"/>
      <c r="D393" s="90"/>
      <c r="E393" s="90"/>
      <c r="F393" s="90"/>
      <c r="G393" s="90"/>
      <c r="H393" s="90"/>
      <c r="K393" s="105"/>
    </row>
    <row r="394" spans="1:11" ht="13.5" customHeight="1" x14ac:dyDescent="0.3">
      <c r="A394" s="103" t="s">
        <v>24</v>
      </c>
      <c r="B394" s="106" t="s">
        <v>316</v>
      </c>
      <c r="C394" s="90"/>
      <c r="D394" s="90"/>
      <c r="E394" s="90"/>
      <c r="F394" s="90"/>
      <c r="G394" s="90"/>
      <c r="H394" s="90"/>
      <c r="K394" s="105"/>
    </row>
    <row r="395" spans="1:11" ht="13.5" customHeight="1" x14ac:dyDescent="0.3">
      <c r="A395" s="103"/>
      <c r="B395" s="104" t="s">
        <v>317</v>
      </c>
      <c r="C395" s="90"/>
      <c r="D395" s="90"/>
      <c r="E395" s="90"/>
      <c r="F395" s="90"/>
      <c r="G395" s="90"/>
      <c r="H395" s="90"/>
      <c r="K395" s="105"/>
    </row>
    <row r="396" spans="1:11" ht="13.5" customHeight="1" x14ac:dyDescent="0.3">
      <c r="A396" s="103"/>
      <c r="B396" s="104" t="s">
        <v>318</v>
      </c>
      <c r="C396" s="90"/>
      <c r="D396" s="90"/>
      <c r="E396" s="90"/>
      <c r="F396" s="90"/>
      <c r="G396" s="90"/>
      <c r="H396" s="90"/>
      <c r="K396" s="105"/>
    </row>
    <row r="397" spans="1:11" ht="13.5" customHeight="1" x14ac:dyDescent="0.3">
      <c r="A397" s="103"/>
      <c r="B397" s="104" t="s">
        <v>319</v>
      </c>
      <c r="C397" s="90"/>
      <c r="D397" s="90"/>
      <c r="E397" s="90"/>
      <c r="F397" s="90"/>
      <c r="G397" s="90"/>
      <c r="H397" s="90"/>
      <c r="K397" s="105"/>
    </row>
    <row r="398" spans="1:11" ht="13.5" customHeight="1" x14ac:dyDescent="0.3">
      <c r="A398" s="103"/>
      <c r="B398" s="104"/>
      <c r="C398" s="90"/>
      <c r="D398" s="90"/>
      <c r="E398" s="90"/>
      <c r="F398" s="90"/>
      <c r="G398" s="90"/>
      <c r="H398" s="90"/>
      <c r="K398" s="105"/>
    </row>
    <row r="399" spans="1:11" ht="13.5" customHeight="1" x14ac:dyDescent="0.3">
      <c r="A399" s="103"/>
      <c r="B399" s="104"/>
      <c r="C399" s="90"/>
      <c r="D399" s="90"/>
      <c r="E399" s="90"/>
      <c r="F399" s="90"/>
      <c r="G399" s="90"/>
      <c r="H399" s="90"/>
      <c r="K399" s="105"/>
    </row>
    <row r="400" spans="1:11" ht="13.5" customHeight="1" x14ac:dyDescent="0.3">
      <c r="A400" s="103"/>
      <c r="B400" s="104" t="s">
        <v>320</v>
      </c>
      <c r="C400" s="90"/>
      <c r="D400" s="90"/>
      <c r="E400" s="90"/>
      <c r="F400" s="90"/>
      <c r="G400" s="90"/>
      <c r="H400" s="90"/>
      <c r="K400" s="105"/>
    </row>
    <row r="401" spans="1:11" ht="13.5" customHeight="1" x14ac:dyDescent="0.3">
      <c r="A401" s="103"/>
      <c r="B401" s="104" t="s">
        <v>321</v>
      </c>
      <c r="C401" s="90"/>
      <c r="D401" s="90"/>
      <c r="E401" s="90"/>
      <c r="F401" s="90"/>
      <c r="G401" s="90"/>
      <c r="H401" s="90"/>
      <c r="K401" s="105"/>
    </row>
    <row r="402" spans="1:11" ht="13.5" customHeight="1" x14ac:dyDescent="0.3">
      <c r="A402" s="103"/>
      <c r="B402" s="104"/>
      <c r="C402" s="90"/>
      <c r="D402" s="90"/>
      <c r="E402" s="90"/>
      <c r="F402" s="90"/>
      <c r="G402" s="90"/>
      <c r="H402" s="90"/>
      <c r="K402" s="105"/>
    </row>
    <row r="403" spans="1:11" ht="13.5" customHeight="1" x14ac:dyDescent="0.3">
      <c r="A403" s="103"/>
      <c r="B403" s="104"/>
      <c r="C403" s="90"/>
      <c r="D403" s="90"/>
      <c r="E403" s="90"/>
      <c r="F403" s="90"/>
      <c r="G403" s="90"/>
      <c r="H403" s="90"/>
      <c r="K403" s="105"/>
    </row>
    <row r="404" spans="1:11" ht="13.5" customHeight="1" x14ac:dyDescent="0.3">
      <c r="A404" s="103"/>
      <c r="B404" s="104"/>
      <c r="C404" s="90"/>
      <c r="D404" s="90"/>
      <c r="E404" s="90"/>
      <c r="F404" s="90"/>
      <c r="G404" s="90"/>
      <c r="H404" s="90"/>
      <c r="K404" s="105"/>
    </row>
    <row r="405" spans="1:11" ht="13.5" customHeight="1" x14ac:dyDescent="0.3">
      <c r="A405" s="103"/>
      <c r="B405" s="104"/>
      <c r="C405" s="90"/>
      <c r="D405" s="90"/>
      <c r="E405" s="90"/>
      <c r="F405" s="90"/>
      <c r="G405" s="90"/>
      <c r="H405" s="90"/>
      <c r="K405" s="105"/>
    </row>
    <row r="406" spans="1:11" ht="13.5" customHeight="1" x14ac:dyDescent="0.3">
      <c r="A406" s="103"/>
      <c r="B406" s="104"/>
      <c r="C406" s="90"/>
      <c r="D406" s="90"/>
      <c r="E406" s="90"/>
      <c r="F406" s="90"/>
      <c r="G406" s="90"/>
      <c r="H406" s="90"/>
      <c r="K406" s="105"/>
    </row>
    <row r="407" spans="1:11" ht="13.5" customHeight="1" x14ac:dyDescent="0.3">
      <c r="A407" s="103"/>
      <c r="B407" s="104"/>
      <c r="C407" s="90"/>
      <c r="D407" s="90"/>
      <c r="E407" s="90"/>
      <c r="F407" s="90"/>
      <c r="G407" s="90"/>
      <c r="H407" s="90"/>
      <c r="K407" s="105"/>
    </row>
    <row r="408" spans="1:11" ht="13.5" customHeight="1" x14ac:dyDescent="0.3">
      <c r="A408" s="103"/>
      <c r="B408" s="104"/>
      <c r="C408" s="90"/>
      <c r="D408" s="90"/>
      <c r="E408" s="90"/>
      <c r="F408" s="90"/>
      <c r="G408" s="90"/>
      <c r="H408" s="90"/>
      <c r="K408" s="105"/>
    </row>
    <row r="409" spans="1:11" ht="13.5" customHeight="1" x14ac:dyDescent="0.3">
      <c r="A409" s="103"/>
      <c r="B409" s="104"/>
      <c r="C409" s="90"/>
      <c r="D409" s="90"/>
      <c r="E409" s="90"/>
      <c r="F409" s="90"/>
      <c r="G409" s="90"/>
      <c r="H409" s="90"/>
      <c r="K409" s="105"/>
    </row>
    <row r="410" spans="1:11" ht="13.5" customHeight="1" x14ac:dyDescent="0.3">
      <c r="A410" s="103"/>
      <c r="B410" s="104"/>
      <c r="C410" s="90"/>
      <c r="D410" s="90"/>
      <c r="E410" s="90"/>
      <c r="F410" s="90"/>
      <c r="G410" s="90"/>
      <c r="H410" s="90"/>
      <c r="K410" s="105"/>
    </row>
    <row r="411" spans="1:11" ht="13.5" customHeight="1" x14ac:dyDescent="0.3">
      <c r="A411" s="103"/>
      <c r="B411" s="104"/>
      <c r="C411" s="90"/>
      <c r="D411" s="90"/>
      <c r="E411" s="90"/>
      <c r="F411" s="90"/>
      <c r="G411" s="90"/>
      <c r="H411" s="90"/>
      <c r="K411" s="105"/>
    </row>
    <row r="412" spans="1:11" ht="13.5" customHeight="1" x14ac:dyDescent="0.3">
      <c r="A412" s="103"/>
      <c r="B412" s="104"/>
      <c r="C412" s="90"/>
      <c r="D412" s="90"/>
      <c r="E412" s="90"/>
      <c r="F412" s="90"/>
      <c r="G412" s="90"/>
      <c r="H412" s="90"/>
      <c r="K412" s="105"/>
    </row>
    <row r="413" spans="1:11" ht="13.5" customHeight="1" x14ac:dyDescent="0.3">
      <c r="A413" s="103"/>
      <c r="B413" s="104"/>
      <c r="C413" s="90"/>
      <c r="D413" s="90"/>
      <c r="E413" s="90"/>
      <c r="F413" s="90"/>
      <c r="G413" s="90"/>
      <c r="H413" s="90"/>
      <c r="K413" s="119"/>
    </row>
    <row r="414" spans="1:11" ht="13.5" customHeight="1" x14ac:dyDescent="0.3">
      <c r="A414" s="103"/>
      <c r="B414" s="104"/>
      <c r="C414" s="90"/>
      <c r="D414" s="90"/>
      <c r="E414" s="90"/>
      <c r="F414" s="90"/>
      <c r="G414" s="90"/>
      <c r="H414" s="90"/>
      <c r="K414" s="105"/>
    </row>
    <row r="415" spans="1:11" ht="13.5" customHeight="1" x14ac:dyDescent="0.3">
      <c r="A415" s="103"/>
      <c r="B415" s="104"/>
      <c r="C415" s="90"/>
      <c r="D415" s="90"/>
      <c r="E415" s="90"/>
      <c r="F415" s="114" t="s">
        <v>248</v>
      </c>
      <c r="G415" s="90"/>
      <c r="H415" s="114"/>
      <c r="I415" s="114"/>
      <c r="J415" s="115" t="s">
        <v>249</v>
      </c>
      <c r="K415" s="121">
        <f>K452</f>
        <v>0</v>
      </c>
    </row>
    <row r="416" spans="1:11" ht="13.5" customHeight="1" x14ac:dyDescent="0.3">
      <c r="A416" s="103"/>
      <c r="B416" s="122"/>
      <c r="C416" s="90"/>
      <c r="D416" s="90"/>
      <c r="E416" s="90"/>
      <c r="F416" s="90"/>
      <c r="G416" s="90"/>
      <c r="H416" s="90"/>
      <c r="K416" s="119"/>
    </row>
    <row r="417" spans="1:11" ht="13.5" customHeight="1" x14ac:dyDescent="0.3">
      <c r="A417" s="103"/>
      <c r="B417" s="122"/>
      <c r="C417" s="90"/>
      <c r="D417" s="90"/>
      <c r="E417" s="90"/>
      <c r="F417" s="90"/>
      <c r="G417" s="90"/>
      <c r="H417" s="90"/>
      <c r="K417" s="125"/>
    </row>
    <row r="418" spans="1:11" ht="13.5" customHeight="1" x14ac:dyDescent="0.3">
      <c r="A418" s="103"/>
      <c r="B418" s="122"/>
      <c r="C418" s="90"/>
      <c r="D418" s="90"/>
      <c r="E418" s="90"/>
      <c r="F418" s="90"/>
      <c r="G418" s="90"/>
      <c r="H418" s="90"/>
      <c r="K418" s="105"/>
    </row>
    <row r="419" spans="1:11" ht="13.5" customHeight="1" x14ac:dyDescent="0.3">
      <c r="A419" s="103"/>
      <c r="B419" s="122"/>
      <c r="C419" s="90"/>
      <c r="D419" s="90"/>
      <c r="E419" s="90"/>
      <c r="F419" s="90"/>
      <c r="G419" s="90"/>
      <c r="H419" s="90"/>
      <c r="K419" s="105"/>
    </row>
    <row r="420" spans="1:11" ht="13.5" customHeight="1" x14ac:dyDescent="0.3">
      <c r="A420" s="116"/>
      <c r="B420" s="126"/>
      <c r="C420" s="97"/>
      <c r="D420" s="97"/>
      <c r="E420" s="97"/>
      <c r="F420" s="97"/>
      <c r="G420" s="97"/>
      <c r="H420" s="97"/>
      <c r="I420" s="97"/>
      <c r="J420" s="97"/>
      <c r="K420" s="119"/>
    </row>
    <row r="421" spans="1:11" ht="13.5" customHeight="1" x14ac:dyDescent="0.3">
      <c r="A421" s="103"/>
      <c r="B421" s="122"/>
      <c r="C421" s="90"/>
      <c r="D421" s="90"/>
      <c r="E421" s="90"/>
      <c r="F421" s="90"/>
      <c r="G421" s="90"/>
      <c r="H421" s="90"/>
      <c r="K421" s="105"/>
    </row>
    <row r="422" spans="1:11" ht="13.5" customHeight="1" x14ac:dyDescent="0.3">
      <c r="A422" s="103" t="s">
        <v>18</v>
      </c>
      <c r="B422" s="106" t="s">
        <v>322</v>
      </c>
      <c r="C422" s="90"/>
      <c r="D422" s="90"/>
      <c r="E422" s="90"/>
      <c r="F422" s="90"/>
      <c r="G422" s="90"/>
      <c r="H422" s="90"/>
      <c r="K422" s="105"/>
    </row>
    <row r="423" spans="1:11" ht="13.5" customHeight="1" x14ac:dyDescent="0.3">
      <c r="A423" s="103"/>
      <c r="B423" s="104"/>
      <c r="C423" s="90"/>
      <c r="D423" s="90"/>
      <c r="E423" s="90"/>
      <c r="F423" s="90"/>
      <c r="G423" s="90"/>
      <c r="H423" s="90"/>
      <c r="K423" s="105"/>
    </row>
    <row r="424" spans="1:11" ht="13.5" customHeight="1" x14ac:dyDescent="0.3">
      <c r="A424" s="103"/>
      <c r="B424" s="104" t="s">
        <v>323</v>
      </c>
      <c r="C424" s="90"/>
      <c r="D424" s="90"/>
      <c r="E424" s="90"/>
      <c r="F424" s="90"/>
      <c r="G424" s="90"/>
      <c r="H424" s="90"/>
      <c r="K424" s="105"/>
    </row>
    <row r="425" spans="1:11" ht="13.5" customHeight="1" x14ac:dyDescent="0.3">
      <c r="A425" s="103"/>
      <c r="B425" s="104" t="s">
        <v>324</v>
      </c>
      <c r="C425" s="90"/>
      <c r="D425" s="90"/>
      <c r="E425" s="90"/>
      <c r="F425" s="90"/>
      <c r="G425" s="90"/>
      <c r="H425" s="90"/>
      <c r="K425" s="105"/>
    </row>
    <row r="426" spans="1:11" ht="13.5" customHeight="1" x14ac:dyDescent="0.3">
      <c r="A426" s="103"/>
      <c r="B426" s="104"/>
      <c r="C426" s="90"/>
      <c r="D426" s="90"/>
      <c r="E426" s="90"/>
      <c r="F426" s="90"/>
      <c r="G426" s="90"/>
      <c r="H426" s="90"/>
      <c r="K426" s="105"/>
    </row>
    <row r="427" spans="1:11" s="130" customFormat="1" ht="13.5" customHeight="1" x14ac:dyDescent="0.3">
      <c r="A427" s="127"/>
      <c r="B427" s="104" t="s">
        <v>325</v>
      </c>
      <c r="C427" s="128"/>
      <c r="D427" s="128"/>
      <c r="E427" s="128"/>
      <c r="F427" s="128"/>
      <c r="G427" s="128"/>
      <c r="H427" s="128"/>
      <c r="I427" s="128"/>
      <c r="J427" s="128"/>
      <c r="K427" s="129"/>
    </row>
    <row r="428" spans="1:11" ht="13.5" customHeight="1" x14ac:dyDescent="0.3">
      <c r="A428" s="103"/>
      <c r="B428" s="104" t="s">
        <v>326</v>
      </c>
      <c r="C428" s="90"/>
      <c r="D428" s="90"/>
      <c r="E428" s="90"/>
      <c r="F428" s="90"/>
      <c r="G428" s="90"/>
      <c r="H428" s="90"/>
      <c r="K428" s="105"/>
    </row>
    <row r="429" spans="1:11" ht="13.5" customHeight="1" x14ac:dyDescent="0.3">
      <c r="A429" s="103"/>
      <c r="B429" s="104" t="s">
        <v>327</v>
      </c>
      <c r="C429" s="90"/>
      <c r="D429" s="90"/>
      <c r="E429" s="90"/>
      <c r="F429" s="90"/>
      <c r="G429" s="90"/>
      <c r="H429" s="90"/>
      <c r="K429" s="105"/>
    </row>
    <row r="430" spans="1:11" ht="13.5" customHeight="1" x14ac:dyDescent="0.3">
      <c r="A430" s="103"/>
      <c r="B430" s="104"/>
      <c r="C430" s="90"/>
      <c r="D430" s="90"/>
      <c r="E430" s="90"/>
      <c r="F430" s="90"/>
      <c r="G430" s="90"/>
      <c r="H430" s="90"/>
      <c r="K430" s="105"/>
    </row>
    <row r="431" spans="1:11" ht="13.5" customHeight="1" x14ac:dyDescent="0.3">
      <c r="A431" s="103" t="s">
        <v>328</v>
      </c>
      <c r="B431" s="131" t="s">
        <v>329</v>
      </c>
      <c r="C431" s="90"/>
      <c r="D431" s="90"/>
      <c r="E431" s="90"/>
      <c r="F431" s="90"/>
      <c r="G431" s="90"/>
      <c r="H431" s="90"/>
      <c r="K431" s="105"/>
    </row>
    <row r="432" spans="1:11" ht="13.5" customHeight="1" x14ac:dyDescent="0.3">
      <c r="A432" s="103"/>
      <c r="B432" s="104"/>
      <c r="C432" s="90"/>
      <c r="D432" s="90"/>
      <c r="E432" s="90"/>
      <c r="F432" s="90"/>
      <c r="G432" s="90"/>
      <c r="H432" s="90"/>
      <c r="K432" s="105"/>
    </row>
    <row r="433" spans="1:11" ht="13.5" customHeight="1" x14ac:dyDescent="0.3">
      <c r="A433" s="103" t="s">
        <v>20</v>
      </c>
      <c r="B433" s="106" t="s">
        <v>330</v>
      </c>
      <c r="C433" s="90"/>
      <c r="D433" s="90"/>
      <c r="E433" s="90"/>
      <c r="F433" s="90"/>
      <c r="G433" s="90"/>
      <c r="H433" s="90"/>
      <c r="K433" s="105"/>
    </row>
    <row r="434" spans="1:11" ht="13.5" customHeight="1" x14ac:dyDescent="0.3">
      <c r="A434" s="103"/>
      <c r="B434" s="104"/>
      <c r="C434" s="90"/>
      <c r="D434" s="90"/>
      <c r="E434" s="90"/>
      <c r="F434" s="90"/>
      <c r="G434" s="90"/>
      <c r="H434" s="90"/>
      <c r="K434" s="105"/>
    </row>
    <row r="435" spans="1:11" ht="13.5" customHeight="1" x14ac:dyDescent="0.3">
      <c r="A435" s="103"/>
      <c r="B435" s="104" t="s">
        <v>331</v>
      </c>
      <c r="C435" s="90"/>
      <c r="D435" s="90"/>
      <c r="E435" s="90"/>
      <c r="F435" s="90"/>
      <c r="G435" s="90"/>
      <c r="H435" s="90"/>
      <c r="K435" s="105"/>
    </row>
    <row r="436" spans="1:11" ht="13.5" customHeight="1" x14ac:dyDescent="0.3">
      <c r="A436" s="103"/>
      <c r="B436" s="104" t="s">
        <v>332</v>
      </c>
      <c r="C436" s="90"/>
      <c r="D436" s="90"/>
      <c r="E436" s="90"/>
      <c r="F436" s="90"/>
      <c r="G436" s="90"/>
      <c r="H436" s="90"/>
      <c r="K436" s="105"/>
    </row>
    <row r="437" spans="1:11" ht="13.5" customHeight="1" x14ac:dyDescent="0.3">
      <c r="A437" s="103"/>
      <c r="B437" s="104" t="s">
        <v>333</v>
      </c>
      <c r="C437" s="90"/>
      <c r="D437" s="90"/>
      <c r="E437" s="90"/>
      <c r="F437" s="90"/>
      <c r="G437" s="90"/>
      <c r="H437" s="90"/>
      <c r="K437" s="105"/>
    </row>
    <row r="438" spans="1:11" ht="13.5" customHeight="1" x14ac:dyDescent="0.3">
      <c r="A438" s="103"/>
      <c r="B438" s="104" t="s">
        <v>334</v>
      </c>
      <c r="C438" s="90"/>
      <c r="D438" s="90"/>
      <c r="E438" s="90"/>
      <c r="F438" s="90"/>
      <c r="G438" s="90"/>
      <c r="H438" s="90"/>
      <c r="K438" s="105"/>
    </row>
    <row r="439" spans="1:11" ht="13.5" customHeight="1" x14ac:dyDescent="0.3">
      <c r="A439" s="103"/>
      <c r="B439" s="104"/>
      <c r="C439" s="90"/>
      <c r="D439" s="90"/>
      <c r="E439" s="90"/>
      <c r="F439" s="90"/>
      <c r="G439" s="90"/>
      <c r="H439" s="90"/>
      <c r="K439" s="105"/>
    </row>
    <row r="440" spans="1:11" ht="13.5" customHeight="1" x14ac:dyDescent="0.3">
      <c r="A440" s="103"/>
      <c r="B440" s="104" t="s">
        <v>335</v>
      </c>
      <c r="C440" s="90"/>
      <c r="D440" s="90"/>
      <c r="E440" s="90"/>
      <c r="F440" s="90"/>
      <c r="G440" s="90"/>
      <c r="H440" s="90"/>
      <c r="K440" s="105"/>
    </row>
    <row r="441" spans="1:11" ht="13.5" customHeight="1" x14ac:dyDescent="0.3">
      <c r="A441" s="103"/>
      <c r="B441" s="104" t="s">
        <v>336</v>
      </c>
      <c r="C441" s="90"/>
      <c r="D441" s="90"/>
      <c r="E441" s="90"/>
      <c r="F441" s="90"/>
      <c r="G441" s="90"/>
      <c r="H441" s="90"/>
      <c r="K441" s="105"/>
    </row>
    <row r="442" spans="1:11" ht="13.5" customHeight="1" x14ac:dyDescent="0.3">
      <c r="A442" s="103"/>
      <c r="B442" s="104" t="s">
        <v>337</v>
      </c>
      <c r="C442" s="90"/>
      <c r="D442" s="90"/>
      <c r="E442" s="90"/>
      <c r="F442" s="90"/>
      <c r="G442" s="90"/>
      <c r="H442" s="90"/>
      <c r="K442" s="105"/>
    </row>
    <row r="443" spans="1:11" ht="13.5" customHeight="1" x14ac:dyDescent="0.3">
      <c r="A443" s="103"/>
      <c r="B443" s="104"/>
      <c r="C443" s="90"/>
      <c r="D443" s="90"/>
      <c r="E443" s="90"/>
      <c r="F443" s="90"/>
      <c r="G443" s="90"/>
      <c r="H443" s="90"/>
      <c r="K443" s="105"/>
    </row>
    <row r="444" spans="1:11" ht="13.5" customHeight="1" x14ac:dyDescent="0.3">
      <c r="A444" s="103"/>
      <c r="B444" s="104" t="s">
        <v>338</v>
      </c>
      <c r="C444" s="90"/>
      <c r="D444" s="90"/>
      <c r="E444" s="90"/>
      <c r="F444" s="90"/>
      <c r="G444" s="90"/>
      <c r="H444" s="90"/>
      <c r="K444" s="105"/>
    </row>
    <row r="445" spans="1:11" ht="13.5" customHeight="1" x14ac:dyDescent="0.3">
      <c r="A445" s="103"/>
      <c r="B445" s="104" t="s">
        <v>339</v>
      </c>
      <c r="C445" s="90"/>
      <c r="D445" s="90"/>
      <c r="E445" s="90"/>
      <c r="F445" s="90"/>
      <c r="G445" s="90"/>
      <c r="H445" s="90"/>
      <c r="K445" s="105"/>
    </row>
    <row r="446" spans="1:11" ht="13.5" customHeight="1" x14ac:dyDescent="0.3">
      <c r="A446" s="103"/>
      <c r="B446" s="104" t="s">
        <v>340</v>
      </c>
      <c r="C446" s="90"/>
      <c r="D446" s="90"/>
      <c r="E446" s="90"/>
      <c r="F446" s="90"/>
      <c r="G446" s="90"/>
      <c r="H446" s="90"/>
      <c r="K446" s="105"/>
    </row>
    <row r="447" spans="1:11" ht="13.5" customHeight="1" x14ac:dyDescent="0.3">
      <c r="A447" s="103"/>
      <c r="B447" s="104"/>
      <c r="C447" s="90"/>
      <c r="D447" s="90"/>
      <c r="E447" s="90"/>
      <c r="F447" s="90"/>
      <c r="G447" s="90"/>
      <c r="H447" s="90"/>
      <c r="K447" s="105"/>
    </row>
    <row r="448" spans="1:11" ht="13.5" customHeight="1" x14ac:dyDescent="0.3">
      <c r="A448" s="103"/>
      <c r="B448" s="104" t="s">
        <v>341</v>
      </c>
      <c r="C448" s="90"/>
      <c r="D448" s="90"/>
      <c r="E448" s="90"/>
      <c r="F448" s="90"/>
      <c r="G448" s="90"/>
      <c r="H448" s="90"/>
      <c r="K448" s="105"/>
    </row>
    <row r="449" spans="1:11" ht="13.5" customHeight="1" x14ac:dyDescent="0.3">
      <c r="A449" s="103"/>
      <c r="B449" s="104" t="s">
        <v>342</v>
      </c>
      <c r="C449" s="90"/>
      <c r="D449" s="90"/>
      <c r="E449" s="90"/>
      <c r="F449" s="90"/>
      <c r="G449" s="90"/>
      <c r="H449" s="90"/>
      <c r="K449" s="105"/>
    </row>
    <row r="450" spans="1:11" ht="13.5" customHeight="1" x14ac:dyDescent="0.3">
      <c r="A450" s="103"/>
      <c r="B450" s="104"/>
      <c r="C450" s="90"/>
      <c r="D450" s="90"/>
      <c r="E450" s="90"/>
      <c r="F450" s="90"/>
      <c r="G450" s="90"/>
      <c r="H450" s="90"/>
      <c r="K450" s="105"/>
    </row>
    <row r="451" spans="1:11" ht="13.5" customHeight="1" x14ac:dyDescent="0.3">
      <c r="A451" s="103"/>
      <c r="B451" s="104" t="s">
        <v>343</v>
      </c>
      <c r="C451" s="90"/>
      <c r="D451" s="90"/>
      <c r="E451" s="90"/>
      <c r="F451" s="90"/>
      <c r="G451" s="90"/>
      <c r="H451" s="90"/>
      <c r="K451" s="105"/>
    </row>
    <row r="452" spans="1:11" ht="13.5" customHeight="1" x14ac:dyDescent="0.3">
      <c r="A452" s="103"/>
      <c r="B452" s="104" t="s">
        <v>344</v>
      </c>
      <c r="C452" s="90"/>
      <c r="D452" s="90"/>
      <c r="E452" s="90"/>
      <c r="F452" s="90"/>
      <c r="G452" s="90"/>
      <c r="H452" s="90"/>
      <c r="K452" s="105"/>
    </row>
    <row r="453" spans="1:11" ht="13.5" customHeight="1" x14ac:dyDescent="0.3">
      <c r="A453" s="103"/>
      <c r="B453" s="104"/>
      <c r="C453" s="90"/>
      <c r="D453" s="90"/>
      <c r="E453" s="90"/>
      <c r="F453" s="90"/>
      <c r="G453" s="90"/>
      <c r="H453" s="90"/>
      <c r="K453" s="105"/>
    </row>
    <row r="454" spans="1:11" ht="13.5" customHeight="1" x14ac:dyDescent="0.3">
      <c r="A454" s="103" t="s">
        <v>22</v>
      </c>
      <c r="B454" s="106" t="s">
        <v>345</v>
      </c>
      <c r="C454" s="90"/>
      <c r="D454" s="90"/>
      <c r="E454" s="90"/>
      <c r="F454" s="90"/>
      <c r="G454" s="90"/>
      <c r="H454" s="90"/>
      <c r="K454" s="105"/>
    </row>
    <row r="455" spans="1:11" ht="13.5" customHeight="1" x14ac:dyDescent="0.3">
      <c r="A455" s="103"/>
      <c r="B455" s="104"/>
      <c r="C455" s="90"/>
      <c r="D455" s="90"/>
      <c r="E455" s="90"/>
      <c r="F455" s="90"/>
      <c r="G455" s="90"/>
      <c r="H455" s="90"/>
      <c r="K455" s="105"/>
    </row>
    <row r="456" spans="1:11" ht="13.5" customHeight="1" x14ac:dyDescent="0.3">
      <c r="A456" s="103"/>
      <c r="B456" s="104" t="s">
        <v>346</v>
      </c>
      <c r="C456" s="90"/>
      <c r="D456" s="90"/>
      <c r="E456" s="90"/>
      <c r="F456" s="90"/>
      <c r="G456" s="90"/>
      <c r="H456" s="90"/>
      <c r="K456" s="105"/>
    </row>
    <row r="457" spans="1:11" ht="13.5" customHeight="1" x14ac:dyDescent="0.3">
      <c r="A457" s="103"/>
      <c r="B457" s="104" t="s">
        <v>347</v>
      </c>
      <c r="C457" s="90"/>
      <c r="D457" s="90"/>
      <c r="E457" s="90"/>
      <c r="F457" s="90"/>
      <c r="G457" s="90"/>
      <c r="H457" s="90"/>
      <c r="K457" s="105"/>
    </row>
    <row r="458" spans="1:11" ht="13.5" customHeight="1" x14ac:dyDescent="0.3">
      <c r="A458" s="103"/>
      <c r="B458" s="104" t="s">
        <v>348</v>
      </c>
      <c r="C458" s="90"/>
      <c r="D458" s="90"/>
      <c r="E458" s="90"/>
      <c r="F458" s="90"/>
      <c r="G458" s="90"/>
      <c r="H458" s="90"/>
      <c r="K458" s="105"/>
    </row>
    <row r="459" spans="1:11" ht="13.5" customHeight="1" x14ac:dyDescent="0.3">
      <c r="A459" s="103"/>
      <c r="B459" s="104"/>
      <c r="C459" s="90"/>
      <c r="D459" s="90"/>
      <c r="E459" s="90"/>
      <c r="F459" s="90"/>
      <c r="G459" s="90"/>
      <c r="H459" s="90"/>
      <c r="K459" s="105"/>
    </row>
    <row r="460" spans="1:11" ht="13.5" customHeight="1" x14ac:dyDescent="0.3">
      <c r="A460" s="103" t="s">
        <v>24</v>
      </c>
      <c r="B460" s="106" t="s">
        <v>349</v>
      </c>
      <c r="C460" s="90"/>
      <c r="D460" s="90"/>
      <c r="E460" s="90"/>
      <c r="F460" s="90"/>
      <c r="G460" s="90"/>
      <c r="H460" s="90"/>
      <c r="K460" s="105"/>
    </row>
    <row r="461" spans="1:11" ht="13.5" customHeight="1" x14ac:dyDescent="0.3">
      <c r="A461" s="103"/>
      <c r="B461" s="104"/>
      <c r="C461" s="90"/>
      <c r="D461" s="90"/>
      <c r="E461" s="90"/>
      <c r="F461" s="90"/>
      <c r="G461" s="90"/>
      <c r="H461" s="90"/>
      <c r="K461" s="105"/>
    </row>
    <row r="462" spans="1:11" ht="13.5" customHeight="1" x14ac:dyDescent="0.3">
      <c r="A462" s="103"/>
      <c r="B462" s="104" t="s">
        <v>350</v>
      </c>
      <c r="C462" s="90"/>
      <c r="D462" s="90"/>
      <c r="E462" s="90"/>
      <c r="F462" s="90"/>
      <c r="G462" s="90"/>
      <c r="H462" s="90"/>
      <c r="K462" s="105"/>
    </row>
    <row r="463" spans="1:11" ht="13.5" customHeight="1" x14ac:dyDescent="0.3">
      <c r="A463" s="103"/>
      <c r="B463" s="104" t="s">
        <v>351</v>
      </c>
      <c r="C463" s="90"/>
      <c r="D463" s="90"/>
      <c r="E463" s="90"/>
      <c r="F463" s="90"/>
      <c r="G463" s="90"/>
      <c r="H463" s="90"/>
      <c r="K463" s="105"/>
    </row>
    <row r="464" spans="1:11" ht="13.5" customHeight="1" x14ac:dyDescent="0.3">
      <c r="A464" s="103"/>
      <c r="B464" s="104"/>
      <c r="C464" s="90"/>
      <c r="D464" s="90"/>
      <c r="E464" s="90"/>
      <c r="F464" s="90"/>
      <c r="G464" s="90"/>
      <c r="H464" s="90"/>
      <c r="K464" s="105"/>
    </row>
    <row r="465" spans="1:11" ht="13.5" customHeight="1" x14ac:dyDescent="0.3">
      <c r="A465" s="103"/>
      <c r="B465" s="104" t="s">
        <v>352</v>
      </c>
      <c r="C465" s="90"/>
      <c r="D465" s="90"/>
      <c r="E465" s="90"/>
      <c r="F465" s="90"/>
      <c r="G465" s="90"/>
      <c r="H465" s="90"/>
      <c r="K465" s="105"/>
    </row>
    <row r="466" spans="1:11" ht="13.5" customHeight="1" x14ac:dyDescent="0.3">
      <c r="A466" s="103" t="s">
        <v>353</v>
      </c>
      <c r="B466" s="104" t="s">
        <v>354</v>
      </c>
      <c r="C466" s="90"/>
      <c r="D466" s="90"/>
      <c r="E466" s="90"/>
      <c r="F466" s="90"/>
      <c r="G466" s="90"/>
      <c r="H466" s="90"/>
      <c r="K466" s="105"/>
    </row>
    <row r="467" spans="1:11" ht="13.5" customHeight="1" x14ac:dyDescent="0.3">
      <c r="A467" s="103"/>
      <c r="B467" s="104"/>
      <c r="C467" s="90"/>
      <c r="D467" s="90"/>
      <c r="E467" s="90"/>
      <c r="F467" s="90"/>
      <c r="G467" s="90"/>
      <c r="H467" s="90"/>
      <c r="K467" s="105"/>
    </row>
    <row r="468" spans="1:11" ht="13.5" customHeight="1" x14ac:dyDescent="0.3">
      <c r="A468" s="103" t="s">
        <v>96</v>
      </c>
      <c r="B468" s="106" t="s">
        <v>355</v>
      </c>
      <c r="C468" s="90"/>
      <c r="D468" s="90"/>
      <c r="E468" s="90"/>
      <c r="F468" s="90"/>
      <c r="G468" s="90"/>
      <c r="H468" s="90"/>
      <c r="K468" s="105"/>
    </row>
    <row r="469" spans="1:11" ht="13.5" customHeight="1" x14ac:dyDescent="0.3">
      <c r="A469" s="103"/>
      <c r="B469" s="104"/>
      <c r="C469" s="90"/>
      <c r="D469" s="90"/>
      <c r="E469" s="90"/>
      <c r="F469" s="90"/>
      <c r="G469" s="90"/>
      <c r="H469" s="90"/>
      <c r="K469" s="105"/>
    </row>
    <row r="470" spans="1:11" ht="13.5" customHeight="1" x14ac:dyDescent="0.3">
      <c r="A470" s="103"/>
      <c r="B470" s="104" t="s">
        <v>356</v>
      </c>
      <c r="C470" s="90"/>
      <c r="D470" s="90"/>
      <c r="E470" s="90"/>
      <c r="F470" s="90"/>
      <c r="G470" s="90"/>
      <c r="H470" s="90"/>
      <c r="K470" s="105"/>
    </row>
    <row r="471" spans="1:11" ht="13.5" customHeight="1" x14ac:dyDescent="0.3">
      <c r="A471" s="103"/>
      <c r="B471" s="104" t="s">
        <v>357</v>
      </c>
      <c r="C471" s="90"/>
      <c r="D471" s="90"/>
      <c r="E471" s="90"/>
      <c r="F471" s="90"/>
      <c r="G471" s="90"/>
      <c r="H471" s="90"/>
      <c r="K471" s="105"/>
    </row>
    <row r="472" spans="1:11" ht="13.5" customHeight="1" x14ac:dyDescent="0.3">
      <c r="A472" s="103"/>
      <c r="B472" s="104" t="s">
        <v>358</v>
      </c>
      <c r="C472" s="90"/>
      <c r="D472" s="90"/>
      <c r="E472" s="90"/>
      <c r="F472" s="90"/>
      <c r="G472" s="90"/>
      <c r="H472" s="90"/>
      <c r="K472" s="105"/>
    </row>
    <row r="473" spans="1:11" ht="13.5" customHeight="1" x14ac:dyDescent="0.3">
      <c r="A473" s="103"/>
      <c r="B473" s="104" t="s">
        <v>359</v>
      </c>
      <c r="C473" s="90"/>
      <c r="D473" s="90"/>
      <c r="E473" s="90"/>
      <c r="F473" s="90"/>
      <c r="G473" s="90"/>
      <c r="H473" s="90"/>
      <c r="K473" s="105"/>
    </row>
    <row r="474" spans="1:11" ht="13.5" customHeight="1" x14ac:dyDescent="0.3">
      <c r="A474" s="103"/>
      <c r="B474" s="104" t="s">
        <v>360</v>
      </c>
      <c r="C474" s="90"/>
      <c r="D474" s="90"/>
      <c r="E474" s="90"/>
      <c r="F474" s="90"/>
      <c r="G474" s="90"/>
      <c r="H474" s="90"/>
      <c r="K474" s="105"/>
    </row>
    <row r="475" spans="1:11" ht="13.5" customHeight="1" x14ac:dyDescent="0.3">
      <c r="A475" s="103"/>
      <c r="B475" s="104"/>
      <c r="C475" s="90"/>
      <c r="D475" s="90"/>
      <c r="E475" s="90"/>
      <c r="F475" s="90"/>
      <c r="G475" s="90"/>
      <c r="H475" s="90"/>
      <c r="K475" s="105"/>
    </row>
    <row r="476" spans="1:11" ht="13.5" customHeight="1" x14ac:dyDescent="0.3">
      <c r="A476" s="103"/>
      <c r="B476" s="104"/>
      <c r="C476" s="90"/>
      <c r="D476" s="90"/>
      <c r="E476" s="90"/>
      <c r="F476" s="90"/>
      <c r="G476" s="90"/>
      <c r="H476" s="90"/>
      <c r="K476" s="105"/>
    </row>
    <row r="477" spans="1:11" ht="13.5" customHeight="1" x14ac:dyDescent="0.3">
      <c r="A477" s="103"/>
      <c r="B477" s="104"/>
      <c r="C477" s="90"/>
      <c r="D477" s="90"/>
      <c r="E477" s="90"/>
      <c r="F477" s="90"/>
      <c r="G477" s="90"/>
      <c r="H477" s="90"/>
      <c r="K477" s="105"/>
    </row>
    <row r="478" spans="1:11" ht="13.5" customHeight="1" x14ac:dyDescent="0.3">
      <c r="A478" s="103"/>
      <c r="B478" s="104"/>
      <c r="C478" s="90"/>
      <c r="D478" s="90"/>
      <c r="E478" s="90"/>
      <c r="F478" s="90"/>
      <c r="G478" s="90"/>
      <c r="H478" s="90"/>
      <c r="K478" s="105"/>
    </row>
    <row r="479" spans="1:11" ht="13.5" customHeight="1" x14ac:dyDescent="0.3">
      <c r="A479" s="103"/>
      <c r="B479" s="104"/>
      <c r="C479" s="90"/>
      <c r="D479" s="90"/>
      <c r="E479" s="90"/>
      <c r="F479" s="90"/>
      <c r="G479" s="90"/>
      <c r="H479" s="90"/>
      <c r="K479" s="105"/>
    </row>
    <row r="480" spans="1:11" ht="13.5" customHeight="1" x14ac:dyDescent="0.3">
      <c r="A480" s="103"/>
      <c r="B480" s="104"/>
      <c r="C480" s="90"/>
      <c r="D480" s="90"/>
      <c r="E480" s="90"/>
      <c r="F480" s="90"/>
      <c r="G480" s="90"/>
      <c r="H480" s="90"/>
      <c r="K480" s="105"/>
    </row>
    <row r="481" spans="1:11" ht="13.5" customHeight="1" x14ac:dyDescent="0.3">
      <c r="A481" s="103"/>
      <c r="B481" s="104"/>
      <c r="C481" s="90"/>
      <c r="D481" s="90"/>
      <c r="E481" s="90"/>
      <c r="F481" s="90"/>
      <c r="G481" s="90"/>
      <c r="H481" s="90"/>
      <c r="K481" s="119"/>
    </row>
    <row r="482" spans="1:11" ht="13.5" customHeight="1" x14ac:dyDescent="0.3">
      <c r="A482" s="103"/>
      <c r="B482" s="104"/>
      <c r="C482" s="90"/>
      <c r="D482" s="90"/>
      <c r="E482" s="90"/>
      <c r="F482" s="90"/>
      <c r="G482" s="90"/>
      <c r="H482" s="90"/>
      <c r="K482" s="105"/>
    </row>
    <row r="483" spans="1:11" ht="13.5" customHeight="1" x14ac:dyDescent="0.3">
      <c r="A483" s="103"/>
      <c r="B483" s="104"/>
      <c r="C483" s="90"/>
      <c r="D483" s="90"/>
      <c r="E483" s="90"/>
      <c r="F483" s="114" t="s">
        <v>248</v>
      </c>
      <c r="G483" s="90"/>
      <c r="H483" s="114"/>
      <c r="J483" s="115" t="s">
        <v>249</v>
      </c>
      <c r="K483" s="121"/>
    </row>
    <row r="484" spans="1:11" ht="13.5" customHeight="1" x14ac:dyDescent="0.3">
      <c r="A484" s="103"/>
      <c r="B484" s="132"/>
      <c r="C484" s="90"/>
      <c r="D484" s="90"/>
      <c r="E484" s="90"/>
      <c r="F484" s="114"/>
      <c r="G484" s="90"/>
      <c r="H484" s="114"/>
      <c r="J484" s="114"/>
      <c r="K484" s="119"/>
    </row>
    <row r="485" spans="1:11" ht="13.5" customHeight="1" x14ac:dyDescent="0.3">
      <c r="A485" s="103"/>
      <c r="B485" s="122"/>
      <c r="C485" s="90"/>
      <c r="D485" s="90"/>
      <c r="E485" s="90"/>
      <c r="F485" s="114"/>
      <c r="G485" s="90"/>
      <c r="H485" s="114"/>
      <c r="J485" s="114"/>
      <c r="K485" s="105"/>
    </row>
    <row r="486" spans="1:11" ht="13.5" customHeight="1" x14ac:dyDescent="0.3">
      <c r="A486" s="103"/>
      <c r="B486" s="122"/>
      <c r="C486" s="90"/>
      <c r="D486" s="90"/>
      <c r="E486" s="90"/>
      <c r="F486" s="114"/>
      <c r="G486" s="90"/>
      <c r="H486" s="114"/>
      <c r="J486" s="114"/>
      <c r="K486" s="105"/>
    </row>
    <row r="487" spans="1:11" ht="13.5" customHeight="1" x14ac:dyDescent="0.3">
      <c r="A487" s="103"/>
      <c r="B487" s="104"/>
      <c r="C487" s="90"/>
      <c r="D487" s="90"/>
      <c r="E487" s="90"/>
      <c r="F487" s="114"/>
      <c r="G487" s="90"/>
      <c r="H487" s="114"/>
      <c r="J487" s="114"/>
      <c r="K487" s="105"/>
    </row>
    <row r="488" spans="1:11" ht="13.5" customHeight="1" x14ac:dyDescent="0.3">
      <c r="A488" s="116"/>
      <c r="B488" s="133"/>
      <c r="C488" s="97"/>
      <c r="D488" s="97"/>
      <c r="E488" s="97"/>
      <c r="F488" s="97"/>
      <c r="G488" s="97"/>
      <c r="H488" s="97"/>
      <c r="I488" s="97"/>
      <c r="J488" s="97"/>
      <c r="K488" s="119"/>
    </row>
    <row r="489" spans="1:11" ht="13.5" customHeight="1" x14ac:dyDescent="0.3">
      <c r="A489" s="103"/>
      <c r="B489" s="122"/>
      <c r="C489" s="90"/>
      <c r="D489" s="90"/>
      <c r="E489" s="90"/>
      <c r="F489" s="90"/>
      <c r="G489" s="90"/>
      <c r="H489" s="90"/>
      <c r="K489" s="105"/>
    </row>
    <row r="490" spans="1:11" s="134" customFormat="1" ht="13.5" customHeight="1" x14ac:dyDescent="0.3">
      <c r="A490" s="103" t="s">
        <v>18</v>
      </c>
      <c r="B490" s="106" t="s">
        <v>361</v>
      </c>
      <c r="C490" s="114"/>
      <c r="D490" s="114"/>
      <c r="E490" s="114"/>
      <c r="F490" s="114"/>
      <c r="G490" s="114"/>
      <c r="H490" s="114"/>
      <c r="I490" s="114"/>
      <c r="J490" s="114"/>
      <c r="K490" s="121"/>
    </row>
    <row r="491" spans="1:11" ht="13.5" customHeight="1" x14ac:dyDescent="0.3">
      <c r="A491" s="103"/>
      <c r="B491" s="104"/>
      <c r="C491" s="90"/>
      <c r="D491" s="90"/>
      <c r="E491" s="90"/>
      <c r="F491" s="90"/>
      <c r="G491" s="90"/>
      <c r="H491" s="90"/>
      <c r="K491" s="105"/>
    </row>
    <row r="492" spans="1:11" ht="13.5" customHeight="1" x14ac:dyDescent="0.3">
      <c r="A492" s="103"/>
      <c r="B492" s="104" t="s">
        <v>362</v>
      </c>
      <c r="C492" s="90"/>
      <c r="D492" s="90"/>
      <c r="E492" s="90"/>
      <c r="F492" s="90"/>
      <c r="G492" s="90"/>
      <c r="H492" s="90"/>
      <c r="K492" s="105"/>
    </row>
    <row r="493" spans="1:11" ht="13.5" customHeight="1" x14ac:dyDescent="0.3">
      <c r="A493" s="103"/>
      <c r="B493" s="104" t="s">
        <v>363</v>
      </c>
      <c r="C493" s="90"/>
      <c r="D493" s="90"/>
      <c r="E493" s="90"/>
      <c r="F493" s="90"/>
      <c r="G493" s="90"/>
      <c r="H493" s="90"/>
      <c r="K493" s="105"/>
    </row>
    <row r="494" spans="1:11" ht="13.5" customHeight="1" x14ac:dyDescent="0.3">
      <c r="A494" s="103"/>
      <c r="B494" s="104" t="s">
        <v>364</v>
      </c>
      <c r="C494" s="90"/>
      <c r="D494" s="90"/>
      <c r="E494" s="90"/>
      <c r="F494" s="90"/>
      <c r="G494" s="90"/>
      <c r="H494" s="90"/>
      <c r="K494" s="105"/>
    </row>
    <row r="495" spans="1:11" ht="13.5" customHeight="1" x14ac:dyDescent="0.3">
      <c r="A495" s="103"/>
      <c r="B495" s="104" t="s">
        <v>365</v>
      </c>
      <c r="C495" s="90"/>
      <c r="D495" s="90"/>
      <c r="E495" s="90"/>
      <c r="F495" s="90"/>
      <c r="G495" s="90"/>
      <c r="H495" s="90"/>
      <c r="K495" s="105"/>
    </row>
    <row r="496" spans="1:11" ht="13.5" customHeight="1" x14ac:dyDescent="0.3">
      <c r="A496" s="103"/>
      <c r="B496" s="104"/>
      <c r="C496" s="90"/>
      <c r="D496" s="90"/>
      <c r="E496" s="90"/>
      <c r="F496" s="90"/>
      <c r="G496" s="90"/>
      <c r="H496" s="90"/>
      <c r="K496" s="105"/>
    </row>
    <row r="497" spans="1:11" ht="13.5" customHeight="1" x14ac:dyDescent="0.3">
      <c r="A497" s="103" t="s">
        <v>366</v>
      </c>
      <c r="B497" s="131" t="s">
        <v>367</v>
      </c>
      <c r="C497" s="90"/>
      <c r="D497" s="90"/>
      <c r="E497" s="90"/>
      <c r="F497" s="90"/>
      <c r="G497" s="90"/>
      <c r="H497" s="90"/>
      <c r="K497" s="105"/>
    </row>
    <row r="498" spans="1:11" ht="13.5" customHeight="1" x14ac:dyDescent="0.3">
      <c r="A498" s="103"/>
      <c r="B498" s="104"/>
      <c r="C498" s="90"/>
      <c r="D498" s="90"/>
      <c r="E498" s="90"/>
      <c r="F498" s="90"/>
      <c r="G498" s="90"/>
      <c r="H498" s="90"/>
      <c r="K498" s="105"/>
    </row>
    <row r="499" spans="1:11" ht="13.5" customHeight="1" x14ac:dyDescent="0.3">
      <c r="A499" s="103" t="s">
        <v>20</v>
      </c>
      <c r="B499" s="106" t="s">
        <v>368</v>
      </c>
      <c r="C499" s="90"/>
      <c r="D499" s="90"/>
      <c r="E499" s="90"/>
      <c r="F499" s="90"/>
      <c r="G499" s="90"/>
      <c r="H499" s="90"/>
      <c r="K499" s="105"/>
    </row>
    <row r="500" spans="1:11" ht="13.5" customHeight="1" x14ac:dyDescent="0.3">
      <c r="A500" s="103"/>
      <c r="B500" s="104"/>
      <c r="C500" s="90"/>
      <c r="D500" s="90"/>
      <c r="E500" s="90"/>
      <c r="F500" s="90"/>
      <c r="G500" s="90"/>
      <c r="H500" s="90"/>
      <c r="K500" s="105"/>
    </row>
    <row r="501" spans="1:11" ht="13.5" customHeight="1" x14ac:dyDescent="0.3">
      <c r="A501" s="103"/>
      <c r="B501" s="104" t="s">
        <v>369</v>
      </c>
      <c r="C501" s="90"/>
      <c r="D501" s="90"/>
      <c r="E501" s="90"/>
      <c r="F501" s="90"/>
      <c r="G501" s="90"/>
      <c r="H501" s="90"/>
      <c r="K501" s="105"/>
    </row>
    <row r="502" spans="1:11" ht="13.5" customHeight="1" x14ac:dyDescent="0.3">
      <c r="A502" s="103"/>
      <c r="B502" s="104" t="s">
        <v>370</v>
      </c>
      <c r="C502" s="90"/>
      <c r="D502" s="90"/>
      <c r="E502" s="90"/>
      <c r="F502" s="90"/>
      <c r="G502" s="90"/>
      <c r="H502" s="90"/>
      <c r="K502" s="105"/>
    </row>
    <row r="503" spans="1:11" ht="13.5" customHeight="1" x14ac:dyDescent="0.3">
      <c r="A503" s="103"/>
      <c r="B503" s="104" t="s">
        <v>371</v>
      </c>
      <c r="C503" s="90"/>
      <c r="D503" s="90"/>
      <c r="E503" s="90"/>
      <c r="F503" s="90"/>
      <c r="G503" s="90"/>
      <c r="H503" s="90"/>
      <c r="K503" s="105"/>
    </row>
    <row r="504" spans="1:11" ht="13.5" customHeight="1" x14ac:dyDescent="0.3">
      <c r="A504" s="103"/>
      <c r="B504" s="104" t="s">
        <v>372</v>
      </c>
      <c r="C504" s="90"/>
      <c r="D504" s="90"/>
      <c r="E504" s="90"/>
      <c r="F504" s="90"/>
      <c r="G504" s="90"/>
      <c r="H504" s="90"/>
      <c r="K504" s="105"/>
    </row>
    <row r="505" spans="1:11" ht="13.5" customHeight="1" x14ac:dyDescent="0.3">
      <c r="A505" s="103"/>
      <c r="B505" s="104" t="s">
        <v>373</v>
      </c>
      <c r="C505" s="90"/>
      <c r="D505" s="90"/>
      <c r="E505" s="90"/>
      <c r="F505" s="90"/>
      <c r="G505" s="90"/>
      <c r="H505" s="90"/>
      <c r="K505" s="105"/>
    </row>
    <row r="506" spans="1:11" ht="13.5" customHeight="1" x14ac:dyDescent="0.3">
      <c r="A506" s="103"/>
      <c r="B506" s="104" t="s">
        <v>374</v>
      </c>
      <c r="C506" s="90"/>
      <c r="D506" s="90"/>
      <c r="E506" s="90"/>
      <c r="F506" s="90"/>
      <c r="G506" s="90"/>
      <c r="H506" s="90"/>
      <c r="K506" s="105"/>
    </row>
    <row r="507" spans="1:11" ht="13.5" customHeight="1" x14ac:dyDescent="0.3">
      <c r="A507" s="103"/>
      <c r="B507" s="104" t="s">
        <v>375</v>
      </c>
      <c r="C507" s="90"/>
      <c r="D507" s="90"/>
      <c r="E507" s="90"/>
      <c r="F507" s="90"/>
      <c r="G507" s="90"/>
      <c r="H507" s="90"/>
      <c r="K507" s="105"/>
    </row>
    <row r="508" spans="1:11" ht="13.5" customHeight="1" x14ac:dyDescent="0.3">
      <c r="A508" s="103"/>
      <c r="B508" s="104" t="s">
        <v>376</v>
      </c>
      <c r="C508" s="90"/>
      <c r="D508" s="90"/>
      <c r="E508" s="90"/>
      <c r="F508" s="90"/>
      <c r="G508" s="90"/>
      <c r="H508" s="90"/>
      <c r="K508" s="105"/>
    </row>
    <row r="509" spans="1:11" ht="13.5" customHeight="1" x14ac:dyDescent="0.3">
      <c r="A509" s="103"/>
      <c r="B509" s="104" t="s">
        <v>377</v>
      </c>
      <c r="C509" s="90"/>
      <c r="D509" s="90"/>
      <c r="E509" s="90"/>
      <c r="F509" s="90"/>
      <c r="G509" s="90"/>
      <c r="H509" s="90"/>
      <c r="K509" s="105"/>
    </row>
    <row r="510" spans="1:11" ht="13.5" customHeight="1" x14ac:dyDescent="0.3">
      <c r="A510" s="103"/>
      <c r="B510" s="104"/>
      <c r="C510" s="90"/>
      <c r="D510" s="90"/>
      <c r="E510" s="90"/>
      <c r="F510" s="90"/>
      <c r="G510" s="90"/>
      <c r="H510" s="90"/>
      <c r="K510" s="105"/>
    </row>
    <row r="511" spans="1:11" ht="13.5" customHeight="1" x14ac:dyDescent="0.3">
      <c r="A511" s="103" t="s">
        <v>22</v>
      </c>
      <c r="B511" s="106" t="s">
        <v>378</v>
      </c>
      <c r="C511" s="90"/>
      <c r="D511" s="90"/>
      <c r="E511" s="90"/>
      <c r="F511" s="90"/>
      <c r="G511" s="90"/>
      <c r="H511" s="90"/>
      <c r="K511" s="105"/>
    </row>
    <row r="512" spans="1:11" ht="13.5" customHeight="1" x14ac:dyDescent="0.3">
      <c r="A512" s="103"/>
      <c r="B512" s="104"/>
      <c r="C512" s="90"/>
      <c r="D512" s="90"/>
      <c r="E512" s="90"/>
      <c r="F512" s="90"/>
      <c r="G512" s="90"/>
      <c r="H512" s="90"/>
      <c r="K512" s="105"/>
    </row>
    <row r="513" spans="1:11" ht="13.5" customHeight="1" x14ac:dyDescent="0.3">
      <c r="A513" s="103"/>
      <c r="B513" s="104" t="s">
        <v>379</v>
      </c>
      <c r="C513" s="90"/>
      <c r="D513" s="90"/>
      <c r="E513" s="90"/>
      <c r="F513" s="90"/>
      <c r="G513" s="90"/>
      <c r="H513" s="90"/>
      <c r="K513" s="105"/>
    </row>
    <row r="514" spans="1:11" ht="13.5" customHeight="1" x14ac:dyDescent="0.3">
      <c r="A514" s="103"/>
      <c r="B514" s="104" t="s">
        <v>380</v>
      </c>
      <c r="C514" s="90"/>
      <c r="D514" s="90"/>
      <c r="E514" s="90"/>
      <c r="F514" s="90"/>
      <c r="G514" s="90"/>
      <c r="H514" s="90"/>
      <c r="K514" s="105"/>
    </row>
    <row r="515" spans="1:11" ht="13.5" customHeight="1" x14ac:dyDescent="0.3">
      <c r="A515" s="103"/>
      <c r="B515" s="104" t="s">
        <v>381</v>
      </c>
      <c r="C515" s="90"/>
      <c r="D515" s="90"/>
      <c r="E515" s="90"/>
      <c r="F515" s="90"/>
      <c r="G515" s="90"/>
      <c r="H515" s="90"/>
      <c r="K515" s="105"/>
    </row>
    <row r="516" spans="1:11" ht="13.5" customHeight="1" x14ac:dyDescent="0.3">
      <c r="A516" s="103"/>
      <c r="B516" s="104"/>
      <c r="C516" s="90"/>
      <c r="D516" s="90"/>
      <c r="E516" s="90"/>
      <c r="F516" s="90"/>
      <c r="G516" s="90"/>
      <c r="H516" s="90"/>
      <c r="K516" s="105"/>
    </row>
    <row r="517" spans="1:11" ht="13.5" customHeight="1" x14ac:dyDescent="0.3">
      <c r="A517" s="103" t="s">
        <v>24</v>
      </c>
      <c r="B517" s="106" t="s">
        <v>382</v>
      </c>
      <c r="C517" s="90"/>
      <c r="D517" s="90"/>
      <c r="E517" s="90"/>
      <c r="F517" s="90"/>
      <c r="G517" s="90"/>
      <c r="H517" s="90"/>
      <c r="K517" s="105"/>
    </row>
    <row r="518" spans="1:11" ht="13.5" customHeight="1" x14ac:dyDescent="0.3">
      <c r="A518" s="103"/>
      <c r="B518" s="104"/>
      <c r="C518" s="90"/>
      <c r="D518" s="90"/>
      <c r="E518" s="90"/>
      <c r="F518" s="90"/>
      <c r="G518" s="90"/>
      <c r="H518" s="90"/>
      <c r="K518" s="105"/>
    </row>
    <row r="519" spans="1:11" ht="13.5" customHeight="1" x14ac:dyDescent="0.3">
      <c r="A519" s="103"/>
      <c r="B519" s="104" t="s">
        <v>383</v>
      </c>
      <c r="C519" s="90"/>
      <c r="D519" s="90"/>
      <c r="E519" s="90"/>
      <c r="F519" s="90"/>
      <c r="G519" s="90"/>
      <c r="H519" s="90"/>
      <c r="K519" s="105"/>
    </row>
    <row r="520" spans="1:11" ht="13.5" customHeight="1" x14ac:dyDescent="0.3">
      <c r="A520" s="103"/>
      <c r="B520" s="104" t="s">
        <v>384</v>
      </c>
      <c r="C520" s="90"/>
      <c r="D520" s="90"/>
      <c r="E520" s="90"/>
      <c r="F520" s="90"/>
      <c r="G520" s="90"/>
      <c r="H520" s="90"/>
      <c r="K520" s="105"/>
    </row>
    <row r="521" spans="1:11" ht="13.5" customHeight="1" x14ac:dyDescent="0.3">
      <c r="A521" s="103"/>
      <c r="B521" s="104" t="s">
        <v>385</v>
      </c>
      <c r="C521" s="90"/>
      <c r="D521" s="90"/>
      <c r="E521" s="90"/>
      <c r="F521" s="90"/>
      <c r="G521" s="90"/>
      <c r="H521" s="90"/>
      <c r="K521" s="105"/>
    </row>
    <row r="522" spans="1:11" ht="13.5" customHeight="1" x14ac:dyDescent="0.3">
      <c r="A522" s="103"/>
      <c r="B522" s="104" t="s">
        <v>386</v>
      </c>
      <c r="C522" s="90"/>
      <c r="D522" s="90"/>
      <c r="E522" s="90"/>
      <c r="F522" s="90"/>
      <c r="G522" s="90"/>
      <c r="H522" s="90"/>
      <c r="K522" s="105"/>
    </row>
    <row r="523" spans="1:11" ht="13.5" customHeight="1" x14ac:dyDescent="0.3">
      <c r="A523" s="103"/>
      <c r="B523" s="104"/>
      <c r="C523" s="90"/>
      <c r="D523" s="90"/>
      <c r="E523" s="90"/>
      <c r="F523" s="90"/>
      <c r="G523" s="90"/>
      <c r="H523" s="90"/>
      <c r="K523" s="105"/>
    </row>
    <row r="524" spans="1:11" ht="13.5" customHeight="1" x14ac:dyDescent="0.3">
      <c r="A524" s="103" t="s">
        <v>96</v>
      </c>
      <c r="B524" s="106" t="s">
        <v>387</v>
      </c>
      <c r="C524" s="90"/>
      <c r="D524" s="90"/>
      <c r="E524" s="90"/>
      <c r="F524" s="90"/>
      <c r="G524" s="90"/>
      <c r="H524" s="90"/>
      <c r="K524" s="105"/>
    </row>
    <row r="525" spans="1:11" ht="13.5" customHeight="1" x14ac:dyDescent="0.3">
      <c r="A525" s="103"/>
      <c r="B525" s="104"/>
      <c r="C525" s="90"/>
      <c r="D525" s="90"/>
      <c r="E525" s="90"/>
      <c r="F525" s="90"/>
      <c r="G525" s="90"/>
      <c r="H525" s="90"/>
      <c r="K525" s="105"/>
    </row>
    <row r="526" spans="1:11" ht="13.5" customHeight="1" x14ac:dyDescent="0.3">
      <c r="A526" s="103"/>
      <c r="B526" s="104" t="s">
        <v>388</v>
      </c>
      <c r="C526" s="90"/>
      <c r="D526" s="90"/>
      <c r="E526" s="90"/>
      <c r="F526" s="90"/>
      <c r="G526" s="90"/>
      <c r="H526" s="90"/>
      <c r="K526" s="105"/>
    </row>
    <row r="527" spans="1:11" ht="13.5" customHeight="1" x14ac:dyDescent="0.3">
      <c r="A527" s="103"/>
      <c r="B527" s="104" t="s">
        <v>389</v>
      </c>
      <c r="C527" s="90"/>
      <c r="D527" s="90"/>
      <c r="E527" s="90"/>
      <c r="F527" s="90"/>
      <c r="G527" s="90"/>
      <c r="H527" s="90"/>
      <c r="K527" s="105"/>
    </row>
    <row r="528" spans="1:11" ht="13.5" customHeight="1" x14ac:dyDescent="0.3">
      <c r="A528" s="103"/>
      <c r="B528" s="104" t="s">
        <v>390</v>
      </c>
      <c r="C528" s="90"/>
      <c r="D528" s="90"/>
      <c r="E528" s="90"/>
      <c r="F528" s="90"/>
      <c r="G528" s="90"/>
      <c r="H528" s="90"/>
      <c r="K528" s="105"/>
    </row>
    <row r="529" spans="1:11" ht="13.5" customHeight="1" x14ac:dyDescent="0.3">
      <c r="A529" s="103"/>
      <c r="B529" s="104"/>
      <c r="C529" s="90"/>
      <c r="D529" s="90"/>
      <c r="E529" s="90"/>
      <c r="F529" s="90"/>
      <c r="G529" s="90"/>
      <c r="H529" s="90"/>
      <c r="K529" s="105"/>
    </row>
    <row r="530" spans="1:11" ht="13.5" customHeight="1" x14ac:dyDescent="0.3">
      <c r="A530" s="103"/>
      <c r="B530" s="104" t="s">
        <v>391</v>
      </c>
      <c r="C530" s="90"/>
      <c r="D530" s="90"/>
      <c r="E530" s="90"/>
      <c r="F530" s="90"/>
      <c r="G530" s="90"/>
      <c r="H530" s="90"/>
      <c r="K530" s="105"/>
    </row>
    <row r="531" spans="1:11" ht="13.5" customHeight="1" x14ac:dyDescent="0.3">
      <c r="A531" s="103"/>
      <c r="B531" s="104" t="s">
        <v>392</v>
      </c>
      <c r="C531" s="90"/>
      <c r="D531" s="90"/>
      <c r="E531" s="90"/>
      <c r="F531" s="90"/>
      <c r="G531" s="90"/>
      <c r="H531" s="90"/>
      <c r="K531" s="105"/>
    </row>
    <row r="532" spans="1:11" ht="13.5" customHeight="1" x14ac:dyDescent="0.3">
      <c r="A532" s="103"/>
      <c r="B532" s="104" t="s">
        <v>393</v>
      </c>
      <c r="C532" s="90"/>
      <c r="D532" s="90"/>
      <c r="E532" s="90"/>
      <c r="F532" s="90"/>
      <c r="G532" s="90"/>
      <c r="H532" s="90"/>
      <c r="K532" s="105"/>
    </row>
    <row r="533" spans="1:11" ht="13.5" customHeight="1" x14ac:dyDescent="0.3">
      <c r="A533" s="103"/>
      <c r="B533" s="104" t="s">
        <v>394</v>
      </c>
      <c r="C533" s="90"/>
      <c r="D533" s="90"/>
      <c r="E533" s="90"/>
      <c r="F533" s="90"/>
      <c r="G533" s="90"/>
      <c r="H533" s="90"/>
      <c r="K533" s="105"/>
    </row>
    <row r="534" spans="1:11" ht="13.5" customHeight="1" x14ac:dyDescent="0.3">
      <c r="A534" s="103"/>
      <c r="B534" s="104"/>
      <c r="C534" s="90"/>
      <c r="D534" s="90"/>
      <c r="E534" s="90"/>
      <c r="F534" s="90"/>
      <c r="G534" s="90"/>
      <c r="H534" s="90"/>
      <c r="K534" s="105"/>
    </row>
    <row r="535" spans="1:11" ht="13.5" customHeight="1" x14ac:dyDescent="0.3">
      <c r="A535" s="103"/>
      <c r="B535" s="104" t="s">
        <v>395</v>
      </c>
      <c r="C535" s="90"/>
      <c r="D535" s="90"/>
      <c r="E535" s="90"/>
      <c r="F535" s="90"/>
      <c r="G535" s="90"/>
      <c r="H535" s="90"/>
      <c r="K535" s="105"/>
    </row>
    <row r="536" spans="1:11" ht="13.5" customHeight="1" x14ac:dyDescent="0.3">
      <c r="A536" s="103"/>
      <c r="B536" s="104" t="s">
        <v>396</v>
      </c>
      <c r="C536" s="90"/>
      <c r="D536" s="90"/>
      <c r="E536" s="90"/>
      <c r="F536" s="90"/>
      <c r="G536" s="90"/>
      <c r="H536" s="90"/>
      <c r="K536" s="105"/>
    </row>
    <row r="537" spans="1:11" ht="13.5" customHeight="1" x14ac:dyDescent="0.3">
      <c r="A537" s="103"/>
      <c r="B537" s="104"/>
      <c r="C537" s="90"/>
      <c r="D537" s="90"/>
      <c r="E537" s="90"/>
      <c r="F537" s="90"/>
      <c r="G537" s="90"/>
      <c r="H537" s="90"/>
      <c r="K537" s="105"/>
    </row>
    <row r="538" spans="1:11" ht="13.5" customHeight="1" x14ac:dyDescent="0.3">
      <c r="A538" s="103"/>
      <c r="B538" s="104" t="s">
        <v>397</v>
      </c>
      <c r="C538" s="90"/>
      <c r="D538" s="90"/>
      <c r="E538" s="90"/>
      <c r="F538" s="90"/>
      <c r="G538" s="90"/>
      <c r="H538" s="90"/>
      <c r="K538" s="105"/>
    </row>
    <row r="539" spans="1:11" ht="13.5" customHeight="1" x14ac:dyDescent="0.3">
      <c r="A539" s="103"/>
      <c r="B539" s="104" t="s">
        <v>398</v>
      </c>
      <c r="C539" s="90"/>
      <c r="D539" s="90"/>
      <c r="E539" s="90"/>
      <c r="F539" s="90"/>
      <c r="G539" s="90"/>
      <c r="H539" s="90"/>
      <c r="K539" s="105"/>
    </row>
    <row r="540" spans="1:11" ht="13.5" customHeight="1" x14ac:dyDescent="0.3">
      <c r="A540" s="103"/>
      <c r="B540" s="104" t="s">
        <v>399</v>
      </c>
      <c r="C540" s="90"/>
      <c r="D540" s="90"/>
      <c r="E540" s="90"/>
      <c r="F540" s="90"/>
      <c r="G540" s="90"/>
      <c r="H540" s="90"/>
      <c r="K540" s="105"/>
    </row>
    <row r="541" spans="1:11" ht="13.5" customHeight="1" x14ac:dyDescent="0.3">
      <c r="A541" s="103"/>
      <c r="B541" s="104"/>
      <c r="C541" s="90"/>
      <c r="D541" s="90"/>
      <c r="E541" s="90"/>
      <c r="F541" s="90"/>
      <c r="G541" s="90"/>
      <c r="H541" s="90"/>
      <c r="K541" s="105"/>
    </row>
    <row r="542" spans="1:11" ht="13.5" customHeight="1" x14ac:dyDescent="0.3">
      <c r="A542" s="103"/>
      <c r="B542" s="104" t="s">
        <v>400</v>
      </c>
      <c r="C542" s="90"/>
      <c r="D542" s="90"/>
      <c r="E542" s="90"/>
      <c r="F542" s="90"/>
      <c r="G542" s="90"/>
      <c r="H542" s="90"/>
      <c r="K542" s="105"/>
    </row>
    <row r="543" spans="1:11" ht="13.5" customHeight="1" x14ac:dyDescent="0.3">
      <c r="A543" s="103"/>
      <c r="B543" s="104" t="s">
        <v>401</v>
      </c>
      <c r="C543" s="90"/>
      <c r="D543" s="90"/>
      <c r="E543" s="90"/>
      <c r="F543" s="90"/>
      <c r="G543" s="90"/>
      <c r="H543" s="90"/>
      <c r="K543" s="105"/>
    </row>
    <row r="544" spans="1:11" ht="13.5" customHeight="1" x14ac:dyDescent="0.3">
      <c r="A544" s="103"/>
      <c r="B544" s="104"/>
      <c r="C544" s="90"/>
      <c r="D544" s="90"/>
      <c r="E544" s="90"/>
      <c r="F544" s="90"/>
      <c r="G544" s="90"/>
      <c r="H544" s="90"/>
      <c r="K544" s="105"/>
    </row>
    <row r="545" spans="1:11" ht="13.5" customHeight="1" x14ac:dyDescent="0.3">
      <c r="A545" s="103"/>
      <c r="B545" s="104"/>
      <c r="C545" s="90"/>
      <c r="D545" s="90"/>
      <c r="E545" s="90"/>
      <c r="F545" s="90"/>
      <c r="G545" s="90"/>
      <c r="H545" s="90"/>
      <c r="K545" s="105"/>
    </row>
    <row r="546" spans="1:11" ht="13.5" customHeight="1" x14ac:dyDescent="0.3">
      <c r="A546" s="103"/>
      <c r="B546" s="104"/>
      <c r="C546" s="90"/>
      <c r="D546" s="90"/>
      <c r="E546" s="90"/>
      <c r="F546" s="90"/>
      <c r="G546" s="90"/>
      <c r="H546" s="90"/>
      <c r="K546" s="105"/>
    </row>
    <row r="547" spans="1:11" ht="13.5" customHeight="1" x14ac:dyDescent="0.3">
      <c r="A547" s="103"/>
      <c r="B547" s="104"/>
      <c r="C547" s="90"/>
      <c r="D547" s="90"/>
      <c r="E547" s="90"/>
      <c r="F547" s="90"/>
      <c r="G547" s="90"/>
      <c r="H547" s="90"/>
      <c r="K547" s="105"/>
    </row>
    <row r="548" spans="1:11" ht="13.5" customHeight="1" x14ac:dyDescent="0.3">
      <c r="A548" s="103"/>
      <c r="B548" s="104"/>
      <c r="C548" s="90"/>
      <c r="D548" s="90"/>
      <c r="E548" s="90"/>
      <c r="F548" s="90"/>
      <c r="G548" s="90"/>
      <c r="H548" s="90"/>
      <c r="K548" s="105"/>
    </row>
    <row r="549" spans="1:11" ht="13.5" customHeight="1" x14ac:dyDescent="0.3">
      <c r="A549" s="103"/>
      <c r="B549" s="104"/>
      <c r="C549" s="90"/>
      <c r="D549" s="90"/>
      <c r="E549" s="90"/>
      <c r="F549" s="90"/>
      <c r="G549" s="90"/>
      <c r="H549" s="90"/>
      <c r="K549" s="105"/>
    </row>
    <row r="550" spans="1:11" ht="13.5" customHeight="1" x14ac:dyDescent="0.3">
      <c r="A550" s="103"/>
      <c r="B550" s="104"/>
      <c r="C550" s="90"/>
      <c r="D550" s="90"/>
      <c r="E550" s="90"/>
      <c r="F550" s="90"/>
      <c r="G550" s="90"/>
      <c r="H550" s="90"/>
      <c r="K550" s="125"/>
    </row>
    <row r="551" spans="1:11" ht="13.5" customHeight="1" x14ac:dyDescent="0.3">
      <c r="A551" s="103"/>
      <c r="B551" s="104"/>
      <c r="C551" s="90"/>
      <c r="D551" s="90"/>
      <c r="E551" s="90"/>
      <c r="F551" s="114" t="s">
        <v>248</v>
      </c>
      <c r="G551" s="90"/>
      <c r="H551" s="114"/>
      <c r="I551" s="114"/>
      <c r="J551" s="115" t="s">
        <v>249</v>
      </c>
      <c r="K551" s="121"/>
    </row>
    <row r="552" spans="1:11" ht="13.5" customHeight="1" x14ac:dyDescent="0.3">
      <c r="A552" s="103"/>
      <c r="B552" s="132"/>
      <c r="C552" s="90"/>
      <c r="D552" s="90"/>
      <c r="E552" s="90"/>
      <c r="F552" s="114"/>
      <c r="G552" s="90"/>
      <c r="H552" s="114"/>
      <c r="I552" s="114"/>
      <c r="J552" s="114"/>
      <c r="K552" s="119"/>
    </row>
    <row r="553" spans="1:11" ht="13.5" customHeight="1" x14ac:dyDescent="0.3">
      <c r="A553" s="103"/>
      <c r="B553" s="122"/>
      <c r="C553" s="90"/>
      <c r="D553" s="90"/>
      <c r="E553" s="90"/>
      <c r="F553" s="114"/>
      <c r="G553" s="90"/>
      <c r="H553" s="114"/>
      <c r="I553" s="114"/>
      <c r="J553" s="114"/>
      <c r="K553" s="105"/>
    </row>
    <row r="554" spans="1:11" ht="13.5" customHeight="1" x14ac:dyDescent="0.3">
      <c r="A554" s="103"/>
      <c r="B554" s="122"/>
      <c r="C554" s="90"/>
      <c r="D554" s="90"/>
      <c r="E554" s="90"/>
      <c r="F554" s="114"/>
      <c r="G554" s="90"/>
      <c r="H554" s="114"/>
      <c r="I554" s="114"/>
      <c r="J554" s="114"/>
      <c r="K554" s="105"/>
    </row>
    <row r="555" spans="1:11" ht="13.5" customHeight="1" x14ac:dyDescent="0.3">
      <c r="A555" s="103"/>
      <c r="B555" s="104"/>
      <c r="C555" s="90"/>
      <c r="D555" s="90"/>
      <c r="E555" s="90"/>
      <c r="F555" s="114"/>
      <c r="G555" s="90"/>
      <c r="H555" s="114"/>
      <c r="I555" s="114"/>
      <c r="J555" s="114"/>
      <c r="K555" s="105"/>
    </row>
    <row r="556" spans="1:11" ht="13.5" customHeight="1" x14ac:dyDescent="0.3">
      <c r="A556" s="116"/>
      <c r="B556" s="133"/>
      <c r="C556" s="97"/>
      <c r="D556" s="97"/>
      <c r="E556" s="97"/>
      <c r="F556" s="124"/>
      <c r="G556" s="97"/>
      <c r="H556" s="124"/>
      <c r="I556" s="124"/>
      <c r="J556" s="124"/>
      <c r="K556" s="119"/>
    </row>
    <row r="557" spans="1:11" ht="13.5" customHeight="1" x14ac:dyDescent="0.3">
      <c r="A557" s="103"/>
      <c r="B557" s="122"/>
      <c r="C557" s="90"/>
      <c r="D557" s="90"/>
      <c r="E557" s="90"/>
      <c r="F557" s="90"/>
      <c r="G557" s="90"/>
      <c r="H557" s="90"/>
      <c r="K557" s="105"/>
    </row>
    <row r="558" spans="1:11" ht="13.5" customHeight="1" x14ac:dyDescent="0.3">
      <c r="A558" s="103" t="s">
        <v>18</v>
      </c>
      <c r="B558" s="106" t="s">
        <v>402</v>
      </c>
      <c r="C558" s="90"/>
      <c r="D558" s="90"/>
      <c r="E558" s="90"/>
      <c r="F558" s="90"/>
      <c r="G558" s="90"/>
      <c r="H558" s="90"/>
      <c r="K558" s="105"/>
    </row>
    <row r="559" spans="1:11" ht="13.5" customHeight="1" x14ac:dyDescent="0.3">
      <c r="A559" s="103"/>
      <c r="B559" s="104"/>
      <c r="C559" s="90"/>
      <c r="D559" s="90"/>
      <c r="E559" s="90"/>
      <c r="F559" s="90"/>
      <c r="G559" s="90"/>
      <c r="H559" s="90"/>
      <c r="K559" s="105"/>
    </row>
    <row r="560" spans="1:11" ht="13.5" customHeight="1" x14ac:dyDescent="0.3">
      <c r="A560" s="103"/>
      <c r="B560" s="104" t="s">
        <v>403</v>
      </c>
      <c r="C560" s="90"/>
      <c r="D560" s="90"/>
      <c r="E560" s="90"/>
      <c r="F560" s="90"/>
      <c r="G560" s="90"/>
      <c r="H560" s="90"/>
      <c r="K560" s="105"/>
    </row>
    <row r="561" spans="1:11" ht="13.5" customHeight="1" x14ac:dyDescent="0.3">
      <c r="A561" s="103"/>
      <c r="B561" s="104" t="s">
        <v>404</v>
      </c>
      <c r="C561" s="90"/>
      <c r="D561" s="90"/>
      <c r="E561" s="90"/>
      <c r="F561" s="90"/>
      <c r="G561" s="90"/>
      <c r="H561" s="90"/>
      <c r="K561" s="105"/>
    </row>
    <row r="562" spans="1:11" ht="13.5" customHeight="1" x14ac:dyDescent="0.3">
      <c r="A562" s="103"/>
      <c r="B562" s="104" t="s">
        <v>405</v>
      </c>
      <c r="C562" s="90"/>
      <c r="D562" s="90"/>
      <c r="E562" s="90"/>
      <c r="F562" s="90"/>
      <c r="G562" s="90"/>
      <c r="H562" s="90"/>
      <c r="K562" s="105"/>
    </row>
    <row r="563" spans="1:11" ht="13.5" customHeight="1" x14ac:dyDescent="0.3">
      <c r="A563" s="103"/>
      <c r="B563" s="104"/>
      <c r="C563" s="90"/>
      <c r="D563" s="90"/>
      <c r="E563" s="90"/>
      <c r="F563" s="90"/>
      <c r="G563" s="90"/>
      <c r="H563" s="90"/>
      <c r="K563" s="105"/>
    </row>
    <row r="564" spans="1:11" ht="13.5" customHeight="1" x14ac:dyDescent="0.3">
      <c r="A564" s="103"/>
      <c r="B564" s="104" t="s">
        <v>406</v>
      </c>
      <c r="C564" s="90"/>
      <c r="D564" s="90"/>
      <c r="E564" s="90"/>
      <c r="F564" s="90"/>
      <c r="G564" s="90"/>
      <c r="H564" s="90"/>
      <c r="K564" s="105"/>
    </row>
    <row r="565" spans="1:11" ht="13.5" customHeight="1" x14ac:dyDescent="0.3">
      <c r="A565" s="103"/>
      <c r="B565" s="104" t="s">
        <v>407</v>
      </c>
      <c r="C565" s="90"/>
      <c r="D565" s="90"/>
      <c r="E565" s="90"/>
      <c r="F565" s="90"/>
      <c r="G565" s="90"/>
      <c r="H565" s="90"/>
      <c r="K565" s="105"/>
    </row>
    <row r="566" spans="1:11" ht="13.5" customHeight="1" x14ac:dyDescent="0.3">
      <c r="A566" s="103"/>
      <c r="B566" s="104" t="s">
        <v>408</v>
      </c>
      <c r="C566" s="90"/>
      <c r="D566" s="90"/>
      <c r="E566" s="90"/>
      <c r="F566" s="90"/>
      <c r="G566" s="90"/>
      <c r="H566" s="90"/>
      <c r="K566" s="105"/>
    </row>
    <row r="567" spans="1:11" ht="13.5" customHeight="1" x14ac:dyDescent="0.3">
      <c r="A567" s="103"/>
      <c r="B567" s="104"/>
      <c r="C567" s="90"/>
      <c r="D567" s="90"/>
      <c r="E567" s="90"/>
      <c r="F567" s="90"/>
      <c r="G567" s="90"/>
      <c r="H567" s="90"/>
      <c r="K567" s="105"/>
    </row>
    <row r="568" spans="1:11" ht="13.5" customHeight="1" x14ac:dyDescent="0.3">
      <c r="A568" s="103"/>
      <c r="B568" s="104" t="s">
        <v>409</v>
      </c>
      <c r="C568" s="90"/>
      <c r="D568" s="90"/>
      <c r="E568" s="90"/>
      <c r="F568" s="90"/>
      <c r="G568" s="90"/>
      <c r="H568" s="90"/>
      <c r="K568" s="105"/>
    </row>
    <row r="569" spans="1:11" ht="13.5" customHeight="1" x14ac:dyDescent="0.3">
      <c r="A569" s="103"/>
      <c r="B569" s="104" t="s">
        <v>410</v>
      </c>
      <c r="C569" s="90"/>
      <c r="D569" s="90"/>
      <c r="E569" s="90"/>
      <c r="F569" s="90"/>
      <c r="G569" s="90"/>
      <c r="H569" s="90"/>
      <c r="K569" s="105"/>
    </row>
    <row r="570" spans="1:11" ht="13.5" customHeight="1" x14ac:dyDescent="0.3">
      <c r="A570" s="103"/>
      <c r="B570" s="104" t="s">
        <v>411</v>
      </c>
      <c r="C570" s="90"/>
      <c r="D570" s="90"/>
      <c r="E570" s="90"/>
      <c r="F570" s="90"/>
      <c r="G570" s="90"/>
      <c r="H570" s="90"/>
      <c r="K570" s="105"/>
    </row>
    <row r="571" spans="1:11" ht="13.5" customHeight="1" x14ac:dyDescent="0.3">
      <c r="A571" s="103"/>
      <c r="B571" s="104"/>
      <c r="C571" s="90"/>
      <c r="D571" s="90"/>
      <c r="E571" s="90"/>
      <c r="F571" s="90"/>
      <c r="G571" s="90"/>
      <c r="H571" s="90"/>
      <c r="K571" s="105"/>
    </row>
    <row r="572" spans="1:11" ht="13.5" customHeight="1" x14ac:dyDescent="0.3">
      <c r="A572" s="103" t="s">
        <v>20</v>
      </c>
      <c r="B572" s="106" t="s">
        <v>412</v>
      </c>
      <c r="C572" s="90"/>
      <c r="D572" s="90"/>
      <c r="E572" s="90"/>
      <c r="F572" s="90"/>
      <c r="G572" s="90"/>
      <c r="H572" s="90"/>
      <c r="K572" s="105"/>
    </row>
    <row r="573" spans="1:11" ht="13.5" hidden="1" customHeight="1" x14ac:dyDescent="0.3">
      <c r="A573" s="103"/>
      <c r="B573" s="122"/>
      <c r="C573" s="90"/>
      <c r="D573" s="90"/>
      <c r="E573" s="90"/>
      <c r="F573" s="90"/>
      <c r="G573" s="90"/>
      <c r="H573" s="90"/>
      <c r="K573" s="105"/>
    </row>
    <row r="574" spans="1:11" ht="13.5" hidden="1" customHeight="1" x14ac:dyDescent="0.3">
      <c r="A574" s="103"/>
      <c r="B574" s="104" t="s">
        <v>413</v>
      </c>
      <c r="C574" s="90"/>
      <c r="D574" s="90"/>
      <c r="E574" s="90"/>
      <c r="F574" s="90"/>
      <c r="G574" s="90"/>
      <c r="H574" s="90"/>
      <c r="K574" s="105"/>
    </row>
    <row r="575" spans="1:11" ht="13.5" hidden="1" customHeight="1" x14ac:dyDescent="0.3">
      <c r="A575" s="103"/>
      <c r="B575" s="104" t="s">
        <v>414</v>
      </c>
      <c r="C575" s="90"/>
      <c r="D575" s="90"/>
      <c r="E575" s="90"/>
      <c r="F575" s="90"/>
      <c r="G575" s="90"/>
      <c r="H575" s="90"/>
      <c r="K575" s="105"/>
    </row>
    <row r="576" spans="1:11" ht="13.5" hidden="1" customHeight="1" x14ac:dyDescent="0.3">
      <c r="A576" s="103"/>
      <c r="B576" s="104" t="s">
        <v>415</v>
      </c>
      <c r="C576" s="90"/>
      <c r="D576" s="90"/>
      <c r="E576" s="90"/>
      <c r="F576" s="90"/>
      <c r="G576" s="90"/>
      <c r="H576" s="90"/>
      <c r="K576" s="105"/>
    </row>
    <row r="577" spans="1:11" ht="13.5" hidden="1" customHeight="1" x14ac:dyDescent="0.3">
      <c r="A577" s="103"/>
      <c r="B577" s="104"/>
      <c r="C577" s="90"/>
      <c r="D577" s="90"/>
      <c r="E577" s="90"/>
      <c r="F577" s="90"/>
      <c r="G577" s="90"/>
      <c r="H577" s="90"/>
      <c r="K577" s="105"/>
    </row>
    <row r="578" spans="1:11" ht="13.5" hidden="1" customHeight="1" x14ac:dyDescent="0.3">
      <c r="A578" s="103"/>
      <c r="B578" s="104" t="s">
        <v>416</v>
      </c>
      <c r="C578" s="90"/>
      <c r="D578" s="90"/>
      <c r="E578" s="90"/>
      <c r="F578" s="90"/>
      <c r="G578" s="90"/>
      <c r="H578" s="90"/>
      <c r="K578" s="105"/>
    </row>
    <row r="579" spans="1:11" ht="13.5" hidden="1" customHeight="1" x14ac:dyDescent="0.3">
      <c r="A579" s="103"/>
      <c r="B579" s="104" t="s">
        <v>417</v>
      </c>
      <c r="C579" s="90"/>
      <c r="D579" s="90"/>
      <c r="E579" s="90"/>
      <c r="F579" s="90"/>
      <c r="G579" s="90"/>
      <c r="H579" s="90"/>
      <c r="K579" s="105"/>
    </row>
    <row r="580" spans="1:11" ht="13.5" hidden="1" customHeight="1" x14ac:dyDescent="0.3">
      <c r="A580" s="103"/>
      <c r="B580" s="104" t="s">
        <v>418</v>
      </c>
      <c r="C580" s="90"/>
      <c r="D580" s="90"/>
      <c r="E580" s="90"/>
      <c r="F580" s="90"/>
      <c r="G580" s="90"/>
      <c r="H580" s="90"/>
      <c r="K580" s="105"/>
    </row>
    <row r="581" spans="1:11" ht="13.5" hidden="1" customHeight="1" x14ac:dyDescent="0.3">
      <c r="A581" s="103"/>
      <c r="B581" s="104" t="s">
        <v>419</v>
      </c>
      <c r="C581" s="90"/>
      <c r="D581" s="90"/>
      <c r="E581" s="90"/>
      <c r="F581" s="90"/>
      <c r="G581" s="90"/>
      <c r="H581" s="90"/>
      <c r="K581" s="105"/>
    </row>
    <row r="582" spans="1:11" ht="13.5" hidden="1" customHeight="1" x14ac:dyDescent="0.3">
      <c r="A582" s="103"/>
      <c r="B582" s="104" t="s">
        <v>420</v>
      </c>
      <c r="C582" s="90"/>
      <c r="D582" s="90"/>
      <c r="E582" s="90"/>
      <c r="F582" s="90"/>
      <c r="G582" s="90"/>
      <c r="H582" s="90"/>
      <c r="K582" s="105"/>
    </row>
    <row r="583" spans="1:11" ht="13.5" hidden="1" customHeight="1" x14ac:dyDescent="0.3">
      <c r="A583" s="103"/>
      <c r="B583" s="104"/>
      <c r="C583" s="90"/>
      <c r="D583" s="90"/>
      <c r="E583" s="90"/>
      <c r="F583" s="90"/>
      <c r="G583" s="90"/>
      <c r="H583" s="90"/>
      <c r="K583" s="105"/>
    </row>
    <row r="584" spans="1:11" ht="13.5" hidden="1" customHeight="1" x14ac:dyDescent="0.3">
      <c r="A584" s="103"/>
      <c r="B584" s="104" t="s">
        <v>421</v>
      </c>
      <c r="C584" s="90"/>
      <c r="D584" s="90"/>
      <c r="E584" s="90"/>
      <c r="F584" s="90"/>
      <c r="G584" s="90"/>
      <c r="H584" s="90"/>
      <c r="K584" s="105"/>
    </row>
    <row r="585" spans="1:11" ht="13.5" hidden="1" customHeight="1" x14ac:dyDescent="0.3">
      <c r="A585" s="103" t="s">
        <v>20</v>
      </c>
      <c r="B585" s="106" t="s">
        <v>422</v>
      </c>
      <c r="C585" s="90"/>
      <c r="D585" s="90"/>
      <c r="E585" s="90"/>
      <c r="F585" s="90"/>
      <c r="G585" s="90"/>
      <c r="H585" s="90"/>
      <c r="K585" s="105"/>
    </row>
    <row r="586" spans="1:11" ht="13.5" customHeight="1" x14ac:dyDescent="0.3">
      <c r="A586" s="103"/>
      <c r="B586" s="104"/>
      <c r="C586" s="90"/>
      <c r="D586" s="90"/>
      <c r="E586" s="90"/>
      <c r="F586" s="90"/>
      <c r="G586" s="90"/>
      <c r="H586" s="90"/>
      <c r="K586" s="105"/>
    </row>
    <row r="587" spans="1:11" ht="13.5" customHeight="1" x14ac:dyDescent="0.3">
      <c r="A587" s="103"/>
      <c r="B587" s="104" t="s">
        <v>423</v>
      </c>
      <c r="C587" s="90"/>
      <c r="D587" s="90"/>
      <c r="E587" s="90"/>
      <c r="F587" s="90"/>
      <c r="G587" s="90"/>
      <c r="H587" s="90"/>
      <c r="K587" s="105"/>
    </row>
    <row r="588" spans="1:11" ht="13.5" customHeight="1" x14ac:dyDescent="0.3">
      <c r="A588" s="103"/>
      <c r="B588" s="104" t="s">
        <v>424</v>
      </c>
      <c r="C588" s="90"/>
      <c r="D588" s="90"/>
      <c r="E588" s="90"/>
      <c r="F588" s="90"/>
      <c r="G588" s="90"/>
      <c r="H588" s="90"/>
      <c r="K588" s="105"/>
    </row>
    <row r="589" spans="1:11" ht="13.5" customHeight="1" x14ac:dyDescent="0.3">
      <c r="A589" s="103"/>
      <c r="B589" s="106"/>
      <c r="C589" s="90"/>
      <c r="D589" s="90"/>
      <c r="E589" s="90"/>
      <c r="F589" s="90"/>
      <c r="G589" s="90"/>
      <c r="H589" s="90"/>
      <c r="K589" s="105"/>
    </row>
    <row r="590" spans="1:11" ht="13.5" customHeight="1" x14ac:dyDescent="0.3">
      <c r="A590" s="103" t="s">
        <v>22</v>
      </c>
      <c r="B590" s="106" t="s">
        <v>425</v>
      </c>
      <c r="C590" s="90"/>
      <c r="D590" s="90"/>
      <c r="E590" s="90"/>
      <c r="F590" s="90"/>
      <c r="G590" s="90"/>
      <c r="H590" s="90"/>
      <c r="K590" s="105"/>
    </row>
    <row r="591" spans="1:11" ht="13.5" customHeight="1" x14ac:dyDescent="0.3">
      <c r="A591" s="103"/>
      <c r="B591" s="104"/>
      <c r="C591" s="90"/>
      <c r="D591" s="90"/>
      <c r="E591" s="90"/>
      <c r="F591" s="90"/>
      <c r="G591" s="90"/>
      <c r="H591" s="90"/>
      <c r="K591" s="105"/>
    </row>
    <row r="592" spans="1:11" ht="13.5" customHeight="1" x14ac:dyDescent="0.3">
      <c r="A592" s="103"/>
      <c r="B592" s="104" t="s">
        <v>426</v>
      </c>
      <c r="C592" s="90"/>
      <c r="D592" s="90"/>
      <c r="E592" s="114"/>
      <c r="F592" s="90"/>
      <c r="G592" s="90"/>
      <c r="H592" s="90"/>
      <c r="K592" s="105"/>
    </row>
    <row r="593" spans="1:11" ht="13.5" customHeight="1" x14ac:dyDescent="0.3">
      <c r="A593" s="103"/>
      <c r="B593" s="104" t="s">
        <v>427</v>
      </c>
      <c r="C593" s="90"/>
      <c r="D593" s="90"/>
      <c r="E593" s="90"/>
      <c r="F593" s="90"/>
      <c r="G593" s="90"/>
      <c r="H593" s="90"/>
      <c r="K593" s="105"/>
    </row>
    <row r="594" spans="1:11" ht="13.5" customHeight="1" x14ac:dyDescent="0.3">
      <c r="A594" s="103"/>
      <c r="B594" s="104" t="s">
        <v>428</v>
      </c>
      <c r="C594" s="90"/>
      <c r="D594" s="90"/>
      <c r="E594" s="90"/>
      <c r="F594" s="90"/>
      <c r="G594" s="90"/>
      <c r="H594" s="90"/>
      <c r="K594" s="105"/>
    </row>
    <row r="595" spans="1:11" ht="13.5" customHeight="1" x14ac:dyDescent="0.3">
      <c r="A595" s="103"/>
      <c r="B595" s="104" t="s">
        <v>429</v>
      </c>
      <c r="C595" s="90"/>
      <c r="D595" s="90"/>
      <c r="E595" s="90"/>
      <c r="F595" s="90"/>
      <c r="G595" s="90"/>
      <c r="H595" s="90"/>
      <c r="K595" s="105"/>
    </row>
    <row r="596" spans="1:11" ht="13.5" customHeight="1" x14ac:dyDescent="0.3">
      <c r="A596" s="103"/>
      <c r="B596" s="104" t="s">
        <v>430</v>
      </c>
      <c r="C596" s="90"/>
      <c r="D596" s="90"/>
      <c r="E596" s="90"/>
      <c r="F596" s="90"/>
      <c r="G596" s="90"/>
      <c r="H596" s="90"/>
      <c r="K596" s="105"/>
    </row>
    <row r="597" spans="1:11" ht="13.5" customHeight="1" x14ac:dyDescent="0.3">
      <c r="A597" s="103"/>
      <c r="B597" s="104"/>
      <c r="C597" s="90"/>
      <c r="D597" s="90"/>
      <c r="E597" s="90"/>
      <c r="F597" s="90"/>
      <c r="G597" s="90"/>
      <c r="H597" s="90"/>
      <c r="K597" s="105"/>
    </row>
    <row r="598" spans="1:11" ht="13.5" customHeight="1" x14ac:dyDescent="0.3">
      <c r="A598" s="103"/>
      <c r="B598" s="104"/>
      <c r="C598" s="90"/>
      <c r="D598" s="90"/>
      <c r="E598" s="90"/>
      <c r="F598" s="90"/>
      <c r="G598" s="90"/>
      <c r="H598" s="90"/>
      <c r="K598" s="105"/>
    </row>
    <row r="599" spans="1:11" ht="13.5" customHeight="1" x14ac:dyDescent="0.3">
      <c r="A599" s="103"/>
      <c r="B599" s="104"/>
      <c r="C599" s="90"/>
      <c r="D599" s="90"/>
      <c r="E599" s="90"/>
      <c r="F599" s="90"/>
      <c r="G599" s="90"/>
      <c r="H599" s="90"/>
      <c r="K599" s="105"/>
    </row>
    <row r="600" spans="1:11" ht="13.5" customHeight="1" x14ac:dyDescent="0.3">
      <c r="A600" s="103"/>
      <c r="B600" s="104"/>
      <c r="C600" s="90"/>
      <c r="D600" s="90"/>
      <c r="E600" s="90"/>
      <c r="F600" s="90"/>
      <c r="G600" s="90"/>
      <c r="H600" s="90"/>
      <c r="K600" s="105"/>
    </row>
    <row r="601" spans="1:11" ht="13.5" customHeight="1" x14ac:dyDescent="0.3">
      <c r="A601" s="103"/>
      <c r="B601" s="104"/>
      <c r="C601" s="90"/>
      <c r="D601" s="90"/>
      <c r="E601" s="90"/>
      <c r="F601" s="90"/>
      <c r="G601" s="90"/>
      <c r="H601" s="90"/>
      <c r="K601" s="105"/>
    </row>
    <row r="602" spans="1:11" ht="13.5" customHeight="1" x14ac:dyDescent="0.3">
      <c r="A602" s="103"/>
      <c r="B602" s="104"/>
      <c r="C602" s="90"/>
      <c r="D602" s="90"/>
      <c r="E602" s="90"/>
      <c r="F602" s="90"/>
      <c r="G602" s="90"/>
      <c r="H602" s="90"/>
      <c r="K602" s="105"/>
    </row>
    <row r="603" spans="1:11" ht="13.5" customHeight="1" x14ac:dyDescent="0.3">
      <c r="A603" s="103"/>
      <c r="B603" s="104"/>
      <c r="C603" s="90"/>
      <c r="D603" s="90"/>
      <c r="E603" s="90"/>
      <c r="F603" s="90"/>
      <c r="G603" s="90"/>
      <c r="H603" s="90"/>
      <c r="K603" s="105"/>
    </row>
    <row r="604" spans="1:11" ht="13.5" customHeight="1" x14ac:dyDescent="0.3">
      <c r="A604" s="103"/>
      <c r="B604" s="104"/>
      <c r="C604" s="90"/>
      <c r="D604" s="90"/>
      <c r="E604" s="90"/>
      <c r="F604" s="90"/>
      <c r="G604" s="90"/>
      <c r="H604" s="90"/>
      <c r="K604" s="105"/>
    </row>
    <row r="605" spans="1:11" ht="13.5" customHeight="1" x14ac:dyDescent="0.3">
      <c r="A605" s="103"/>
      <c r="B605" s="104"/>
      <c r="C605" s="90"/>
      <c r="D605" s="90"/>
      <c r="E605" s="90"/>
      <c r="F605" s="90"/>
      <c r="G605" s="90"/>
      <c r="H605" s="90"/>
      <c r="K605" s="105"/>
    </row>
    <row r="606" spans="1:11" ht="13.5" customHeight="1" x14ac:dyDescent="0.3">
      <c r="A606" s="103"/>
      <c r="B606" s="104"/>
      <c r="C606" s="90"/>
      <c r="D606" s="90"/>
      <c r="E606" s="90"/>
      <c r="F606" s="90"/>
      <c r="G606" s="90"/>
      <c r="H606" s="90"/>
      <c r="K606" s="105"/>
    </row>
    <row r="607" spans="1:11" ht="13.5" customHeight="1" x14ac:dyDescent="0.3">
      <c r="A607" s="103"/>
      <c r="B607" s="104"/>
      <c r="C607" s="90"/>
      <c r="D607" s="90"/>
      <c r="E607" s="90"/>
      <c r="F607" s="90"/>
      <c r="G607" s="90"/>
      <c r="H607" s="90"/>
      <c r="K607" s="105"/>
    </row>
    <row r="608" spans="1:11" ht="13.5" customHeight="1" x14ac:dyDescent="0.3">
      <c r="A608" s="103"/>
      <c r="B608" s="104"/>
      <c r="C608" s="90"/>
      <c r="D608" s="90"/>
      <c r="E608" s="90"/>
      <c r="F608" s="90"/>
      <c r="G608" s="90"/>
      <c r="H608" s="90"/>
      <c r="K608" s="105"/>
    </row>
    <row r="609" spans="1:11" ht="13.5" customHeight="1" x14ac:dyDescent="0.3">
      <c r="A609" s="103"/>
      <c r="B609" s="104"/>
      <c r="C609" s="90"/>
      <c r="D609" s="90"/>
      <c r="E609" s="90"/>
      <c r="F609" s="90"/>
      <c r="G609" s="90"/>
      <c r="H609" s="90"/>
      <c r="K609" s="105"/>
    </row>
    <row r="610" spans="1:11" ht="13.5" customHeight="1" x14ac:dyDescent="0.3">
      <c r="A610" s="103"/>
      <c r="B610" s="104"/>
      <c r="C610" s="90"/>
      <c r="D610" s="90"/>
      <c r="E610" s="90"/>
      <c r="F610" s="90"/>
      <c r="G610" s="90"/>
      <c r="H610" s="90"/>
      <c r="K610" s="105"/>
    </row>
    <row r="611" spans="1:11" ht="13.5" customHeight="1" x14ac:dyDescent="0.3">
      <c r="A611" s="103"/>
      <c r="B611" s="104"/>
      <c r="C611" s="90"/>
      <c r="D611" s="90"/>
      <c r="E611" s="90"/>
      <c r="F611" s="90"/>
      <c r="G611" s="90"/>
      <c r="H611" s="90"/>
      <c r="K611" s="105"/>
    </row>
    <row r="612" spans="1:11" ht="13.5" customHeight="1" x14ac:dyDescent="0.3">
      <c r="A612" s="103"/>
      <c r="B612" s="104"/>
      <c r="C612" s="90"/>
      <c r="D612" s="90"/>
      <c r="E612" s="90"/>
      <c r="F612" s="90"/>
      <c r="G612" s="90"/>
      <c r="H612" s="90"/>
      <c r="K612" s="105"/>
    </row>
    <row r="613" spans="1:11" ht="13.5" customHeight="1" x14ac:dyDescent="0.3">
      <c r="A613" s="103"/>
      <c r="B613" s="104"/>
      <c r="C613" s="90"/>
      <c r="D613" s="90"/>
      <c r="E613" s="90"/>
      <c r="F613" s="90"/>
      <c r="G613" s="90"/>
      <c r="H613" s="90"/>
      <c r="K613" s="105"/>
    </row>
    <row r="614" spans="1:11" ht="13.5" customHeight="1" x14ac:dyDescent="0.3">
      <c r="A614" s="103"/>
      <c r="B614" s="104"/>
      <c r="C614" s="90"/>
      <c r="D614" s="90"/>
      <c r="E614" s="90"/>
      <c r="F614" s="90"/>
      <c r="G614" s="90"/>
      <c r="H614" s="90"/>
      <c r="K614" s="119"/>
    </row>
    <row r="615" spans="1:11" ht="13.5" customHeight="1" x14ac:dyDescent="0.3">
      <c r="A615" s="103"/>
      <c r="B615" s="104"/>
      <c r="C615" s="90"/>
      <c r="D615" s="90"/>
      <c r="E615" s="90"/>
      <c r="F615" s="90"/>
      <c r="G615" s="90"/>
      <c r="H615" s="90"/>
      <c r="K615" s="105"/>
    </row>
    <row r="616" spans="1:11" ht="13.5" customHeight="1" x14ac:dyDescent="0.3">
      <c r="A616" s="103"/>
      <c r="B616" s="104"/>
      <c r="C616" s="90"/>
      <c r="D616" s="90"/>
      <c r="E616" s="90"/>
      <c r="F616" s="114" t="s">
        <v>248</v>
      </c>
      <c r="G616" s="90"/>
      <c r="H616" s="114"/>
      <c r="I616" s="114"/>
      <c r="J616" s="115" t="s">
        <v>249</v>
      </c>
      <c r="K616" s="121"/>
    </row>
    <row r="617" spans="1:11" ht="13.5" customHeight="1" x14ac:dyDescent="0.3">
      <c r="A617" s="103"/>
      <c r="B617" s="104"/>
      <c r="C617" s="90"/>
      <c r="D617" s="90"/>
      <c r="E617" s="90"/>
      <c r="F617" s="90"/>
      <c r="G617" s="90"/>
      <c r="H617" s="90"/>
      <c r="K617" s="119"/>
    </row>
    <row r="618" spans="1:11" ht="13.5" customHeight="1" x14ac:dyDescent="0.3">
      <c r="A618" s="103"/>
      <c r="B618" s="104"/>
      <c r="C618" s="90"/>
      <c r="D618" s="90"/>
      <c r="E618" s="90"/>
      <c r="F618" s="90"/>
      <c r="G618" s="90"/>
      <c r="H618" s="90"/>
      <c r="K618" s="105"/>
    </row>
    <row r="619" spans="1:11" ht="13.5" customHeight="1" x14ac:dyDescent="0.3">
      <c r="A619" s="103"/>
      <c r="B619" s="104"/>
      <c r="C619" s="90"/>
      <c r="D619" s="90"/>
      <c r="E619" s="90"/>
      <c r="F619" s="90"/>
      <c r="G619" s="90"/>
      <c r="H619" s="90"/>
      <c r="K619" s="105"/>
    </row>
    <row r="620" spans="1:11" ht="13.5" customHeight="1" x14ac:dyDescent="0.3">
      <c r="A620" s="103"/>
      <c r="B620" s="104"/>
      <c r="C620" s="90"/>
      <c r="D620" s="90"/>
      <c r="E620" s="90"/>
      <c r="F620" s="90"/>
      <c r="G620" s="90"/>
      <c r="H620" s="90"/>
      <c r="K620" s="105"/>
    </row>
    <row r="621" spans="1:11" ht="13.5" customHeight="1" x14ac:dyDescent="0.3">
      <c r="A621" s="103"/>
      <c r="B621" s="104"/>
      <c r="C621" s="90"/>
      <c r="D621" s="90"/>
      <c r="E621" s="90"/>
      <c r="F621" s="90"/>
      <c r="G621" s="90"/>
      <c r="H621" s="90"/>
      <c r="K621" s="105"/>
    </row>
    <row r="622" spans="1:11" ht="13.5" customHeight="1" x14ac:dyDescent="0.3">
      <c r="A622" s="103"/>
      <c r="B622" s="104"/>
      <c r="C622" s="90"/>
      <c r="D622" s="90"/>
      <c r="E622" s="90"/>
      <c r="F622" s="90"/>
      <c r="G622" s="90"/>
      <c r="H622" s="90"/>
      <c r="K622" s="105"/>
    </row>
    <row r="623" spans="1:11" ht="13.15" customHeight="1" x14ac:dyDescent="0.3">
      <c r="A623" s="103"/>
      <c r="B623" s="104"/>
      <c r="C623" s="90"/>
      <c r="D623" s="90"/>
      <c r="E623" s="90"/>
      <c r="F623" s="90"/>
      <c r="G623" s="90"/>
      <c r="H623" s="90"/>
      <c r="K623" s="105"/>
    </row>
    <row r="624" spans="1:11" ht="13.15" customHeight="1" x14ac:dyDescent="0.3">
      <c r="A624" s="103"/>
      <c r="B624" s="104"/>
      <c r="C624" s="90"/>
      <c r="D624" s="90"/>
      <c r="E624" s="90"/>
      <c r="F624" s="90"/>
      <c r="G624" s="90"/>
      <c r="H624" s="90"/>
      <c r="K624" s="105"/>
    </row>
    <row r="625" spans="1:11" ht="13.15" customHeight="1" x14ac:dyDescent="0.3">
      <c r="A625" s="103"/>
      <c r="B625" s="104"/>
      <c r="C625" s="90"/>
      <c r="D625" s="90"/>
      <c r="E625" s="90"/>
      <c r="F625" s="90"/>
      <c r="G625" s="90"/>
      <c r="H625" s="90"/>
      <c r="K625" s="105"/>
    </row>
    <row r="626" spans="1:11" ht="13.15" customHeight="1" x14ac:dyDescent="0.3">
      <c r="A626" s="103"/>
      <c r="B626" s="104"/>
      <c r="C626" s="90"/>
      <c r="D626" s="90"/>
      <c r="E626" s="90"/>
      <c r="F626" s="90"/>
      <c r="G626" s="90"/>
      <c r="H626" s="90"/>
      <c r="K626" s="105"/>
    </row>
    <row r="627" spans="1:11" ht="13.15" customHeight="1" x14ac:dyDescent="0.3">
      <c r="A627" s="103"/>
      <c r="B627" s="104"/>
      <c r="C627" s="90"/>
      <c r="D627" s="90"/>
      <c r="E627" s="90"/>
      <c r="F627" s="90"/>
      <c r="G627" s="90"/>
      <c r="H627" s="90"/>
      <c r="K627" s="105"/>
    </row>
    <row r="628" spans="1:11" ht="13.15" customHeight="1" x14ac:dyDescent="0.3">
      <c r="A628" s="103"/>
      <c r="B628" s="104"/>
      <c r="C628" s="90"/>
      <c r="D628" s="90"/>
      <c r="E628" s="90"/>
      <c r="F628" s="90"/>
      <c r="G628" s="90"/>
      <c r="H628" s="90"/>
      <c r="K628" s="105"/>
    </row>
    <row r="629" spans="1:11" ht="13.15" customHeight="1" x14ac:dyDescent="0.3">
      <c r="A629" s="103"/>
      <c r="B629" s="104"/>
      <c r="C629" s="90"/>
      <c r="D629" s="90"/>
      <c r="E629" s="90"/>
      <c r="F629" s="90"/>
      <c r="G629" s="90"/>
      <c r="H629" s="90"/>
      <c r="K629" s="105"/>
    </row>
    <row r="630" spans="1:11" ht="13.15" customHeight="1" x14ac:dyDescent="0.3">
      <c r="A630" s="103"/>
      <c r="B630" s="104"/>
      <c r="C630" s="90"/>
      <c r="D630" s="90"/>
      <c r="E630" s="90"/>
      <c r="F630" s="90"/>
      <c r="G630" s="90"/>
      <c r="H630" s="90"/>
      <c r="K630" s="105"/>
    </row>
    <row r="631" spans="1:11" ht="13.15" customHeight="1" x14ac:dyDescent="0.3">
      <c r="A631" s="103"/>
      <c r="B631" s="122"/>
      <c r="C631" s="90"/>
      <c r="D631" s="90"/>
      <c r="E631" s="90"/>
      <c r="F631" s="90"/>
      <c r="G631" s="90"/>
      <c r="H631" s="90"/>
      <c r="K631" s="105"/>
    </row>
    <row r="632" spans="1:11" ht="13.15" customHeight="1" x14ac:dyDescent="0.3">
      <c r="A632" s="103"/>
      <c r="B632" s="122"/>
      <c r="C632" s="90"/>
      <c r="D632" s="90"/>
      <c r="E632" s="90"/>
      <c r="F632" s="90"/>
      <c r="G632" s="90"/>
      <c r="H632" s="90"/>
      <c r="K632" s="105"/>
    </row>
    <row r="633" spans="1:11" ht="13.15" customHeight="1" x14ac:dyDescent="0.3">
      <c r="A633" s="103"/>
      <c r="B633" s="122"/>
      <c r="C633" s="90"/>
      <c r="D633" s="90"/>
      <c r="E633" s="90"/>
      <c r="F633" s="90"/>
      <c r="G633" s="90"/>
      <c r="H633" s="90"/>
      <c r="K633" s="105"/>
    </row>
    <row r="634" spans="1:11" ht="13.15" customHeight="1" x14ac:dyDescent="0.3">
      <c r="A634" s="103"/>
      <c r="B634" s="122"/>
      <c r="C634" s="90"/>
      <c r="D634" s="90"/>
      <c r="E634" s="90"/>
      <c r="F634" s="90"/>
      <c r="G634" s="90"/>
      <c r="H634" s="90"/>
      <c r="K634" s="105"/>
    </row>
    <row r="635" spans="1:11" ht="13.15" customHeight="1" x14ac:dyDescent="0.3">
      <c r="A635" s="103"/>
      <c r="B635" s="122"/>
      <c r="C635" s="90"/>
      <c r="D635" s="90"/>
      <c r="E635" s="90"/>
      <c r="F635" s="90"/>
      <c r="G635" s="90"/>
      <c r="H635" s="90"/>
      <c r="K635" s="105"/>
    </row>
    <row r="636" spans="1:11" ht="13.15" customHeight="1" x14ac:dyDescent="0.3">
      <c r="A636" s="103"/>
      <c r="B636" s="122"/>
      <c r="C636" s="90"/>
      <c r="D636" s="90"/>
      <c r="E636" s="90"/>
      <c r="F636" s="90"/>
      <c r="G636" s="90"/>
      <c r="H636" s="90"/>
      <c r="K636" s="105"/>
    </row>
    <row r="637" spans="1:11" ht="13.15" customHeight="1" x14ac:dyDescent="0.3">
      <c r="A637" s="116"/>
      <c r="B637" s="123"/>
      <c r="C637" s="97"/>
      <c r="D637" s="97"/>
      <c r="E637" s="97"/>
      <c r="F637" s="97"/>
      <c r="G637" s="97"/>
      <c r="H637" s="97"/>
      <c r="I637" s="97"/>
      <c r="J637" s="97"/>
      <c r="K637" s="119"/>
    </row>
    <row r="638" spans="1:11" ht="13.15" customHeight="1" x14ac:dyDescent="0.3">
      <c r="A638" s="103"/>
      <c r="B638" s="104"/>
      <c r="C638" s="90"/>
      <c r="D638" s="90"/>
      <c r="E638" s="90"/>
      <c r="F638" s="90"/>
      <c r="G638" s="90"/>
      <c r="H638" s="90"/>
      <c r="K638" s="105"/>
    </row>
    <row r="639" spans="1:11" ht="13.15" customHeight="1" x14ac:dyDescent="0.3">
      <c r="A639" s="103" t="s">
        <v>18</v>
      </c>
      <c r="B639" s="106" t="s">
        <v>431</v>
      </c>
      <c r="C639" s="90"/>
      <c r="D639" s="90"/>
      <c r="E639" s="90"/>
      <c r="F639" s="90"/>
      <c r="G639" s="90"/>
      <c r="H639" s="90"/>
      <c r="K639" s="105"/>
    </row>
    <row r="640" spans="1:11" ht="13.15" customHeight="1" x14ac:dyDescent="0.3">
      <c r="A640" s="103"/>
      <c r="B640" s="104"/>
      <c r="C640" s="90"/>
      <c r="D640" s="90"/>
      <c r="E640" s="90"/>
      <c r="F640" s="90"/>
      <c r="G640" s="90"/>
      <c r="H640" s="90"/>
      <c r="K640" s="105"/>
    </row>
    <row r="641" spans="1:11" ht="13.15" customHeight="1" x14ac:dyDescent="0.3">
      <c r="A641" s="103"/>
      <c r="B641" s="104" t="s">
        <v>432</v>
      </c>
      <c r="C641" s="90"/>
      <c r="D641" s="90"/>
      <c r="E641" s="90"/>
      <c r="F641" s="90"/>
      <c r="G641" s="90"/>
      <c r="H641" s="90"/>
      <c r="K641" s="105"/>
    </row>
    <row r="642" spans="1:11" ht="13.15" customHeight="1" x14ac:dyDescent="0.3">
      <c r="A642" s="103"/>
      <c r="B642" s="104" t="s">
        <v>433</v>
      </c>
      <c r="C642" s="90"/>
      <c r="D642" s="90"/>
      <c r="E642" s="90"/>
      <c r="F642" s="90"/>
      <c r="G642" s="90"/>
      <c r="H642" s="90"/>
      <c r="K642" s="105"/>
    </row>
    <row r="643" spans="1:11" ht="13.15" customHeight="1" x14ac:dyDescent="0.3">
      <c r="A643" s="103" t="s">
        <v>58</v>
      </c>
      <c r="B643" s="104" t="s">
        <v>434</v>
      </c>
      <c r="C643" s="90"/>
      <c r="D643" s="90"/>
      <c r="E643" s="90"/>
      <c r="F643" s="90"/>
      <c r="G643" s="90"/>
      <c r="H643" s="90"/>
      <c r="K643" s="105"/>
    </row>
    <row r="644" spans="1:11" ht="13.15" customHeight="1" x14ac:dyDescent="0.3">
      <c r="A644" s="103"/>
      <c r="B644" s="104"/>
      <c r="C644" s="90"/>
      <c r="D644" s="90"/>
      <c r="E644" s="90"/>
      <c r="F644" s="90"/>
      <c r="G644" s="90"/>
      <c r="H644" s="90"/>
      <c r="K644" s="105"/>
    </row>
    <row r="645" spans="1:11" ht="13.15" customHeight="1" x14ac:dyDescent="0.3">
      <c r="A645" s="103"/>
      <c r="B645" s="104" t="s">
        <v>435</v>
      </c>
      <c r="C645" s="90"/>
      <c r="D645" s="90"/>
      <c r="E645" s="90"/>
      <c r="F645" s="90"/>
      <c r="G645" s="90"/>
      <c r="H645" s="90"/>
      <c r="K645" s="105"/>
    </row>
    <row r="646" spans="1:11" ht="13.15" customHeight="1" x14ac:dyDescent="0.3">
      <c r="A646" s="103"/>
      <c r="B646" s="104" t="s">
        <v>436</v>
      </c>
      <c r="C646" s="90"/>
      <c r="D646" s="90"/>
      <c r="E646" s="90"/>
      <c r="F646" s="90"/>
      <c r="G646" s="90"/>
      <c r="H646" s="90"/>
      <c r="K646" s="105"/>
    </row>
    <row r="647" spans="1:11" ht="13.15" customHeight="1" x14ac:dyDescent="0.3">
      <c r="A647" s="103"/>
      <c r="B647" s="104"/>
      <c r="C647" s="90"/>
      <c r="D647" s="90"/>
      <c r="E647" s="90"/>
      <c r="F647" s="90"/>
      <c r="G647" s="90"/>
      <c r="H647" s="90"/>
      <c r="K647" s="105"/>
    </row>
    <row r="648" spans="1:11" ht="13.15" customHeight="1" x14ac:dyDescent="0.3">
      <c r="A648" s="103" t="s">
        <v>211</v>
      </c>
      <c r="B648" s="131" t="s">
        <v>437</v>
      </c>
      <c r="C648" s="90"/>
      <c r="D648" s="90"/>
      <c r="E648" s="90"/>
      <c r="F648" s="90"/>
      <c r="G648" s="90"/>
      <c r="H648" s="90"/>
      <c r="K648" s="105"/>
    </row>
    <row r="649" spans="1:11" ht="13.15" customHeight="1" x14ac:dyDescent="0.3">
      <c r="A649" s="103"/>
      <c r="B649" s="104"/>
      <c r="C649" s="90"/>
      <c r="D649" s="90"/>
      <c r="E649" s="90"/>
      <c r="F649" s="90"/>
      <c r="G649" s="90"/>
      <c r="H649" s="90"/>
      <c r="K649" s="105"/>
    </row>
    <row r="650" spans="1:11" ht="13.15" customHeight="1" x14ac:dyDescent="0.3">
      <c r="A650" s="103" t="s">
        <v>20</v>
      </c>
      <c r="B650" s="106" t="s">
        <v>438</v>
      </c>
      <c r="C650" s="90"/>
      <c r="D650" s="90"/>
      <c r="E650" s="90"/>
      <c r="F650" s="90"/>
      <c r="G650" s="90"/>
      <c r="H650" s="90"/>
      <c r="K650" s="105"/>
    </row>
    <row r="651" spans="1:11" ht="13.15" customHeight="1" x14ac:dyDescent="0.3">
      <c r="A651" s="103"/>
      <c r="B651" s="104"/>
      <c r="C651" s="90"/>
      <c r="D651" s="90"/>
      <c r="E651" s="90"/>
      <c r="F651" s="90"/>
      <c r="G651" s="90"/>
      <c r="H651" s="90"/>
      <c r="K651" s="105"/>
    </row>
    <row r="652" spans="1:11" ht="13.15" customHeight="1" x14ac:dyDescent="0.3">
      <c r="A652" s="103" t="s">
        <v>211</v>
      </c>
      <c r="B652" s="104" t="s">
        <v>439</v>
      </c>
      <c r="C652" s="90"/>
      <c r="D652" s="90"/>
      <c r="E652" s="90"/>
      <c r="F652" s="90"/>
      <c r="G652" s="90"/>
      <c r="H652" s="90"/>
      <c r="K652" s="105"/>
    </row>
    <row r="653" spans="1:11" ht="13.15" customHeight="1" x14ac:dyDescent="0.3">
      <c r="A653" s="103"/>
      <c r="B653" s="104" t="s">
        <v>440</v>
      </c>
      <c r="C653" s="90"/>
      <c r="D653" s="90"/>
      <c r="E653" s="90"/>
      <c r="F653" s="90"/>
      <c r="G653" s="90"/>
      <c r="H653" s="90"/>
      <c r="K653" s="105"/>
    </row>
    <row r="654" spans="1:11" ht="13.15" customHeight="1" x14ac:dyDescent="0.3">
      <c r="A654" s="103"/>
      <c r="B654" s="104" t="s">
        <v>441</v>
      </c>
      <c r="C654" s="90"/>
      <c r="D654" s="90"/>
      <c r="E654" s="90"/>
      <c r="F654" s="90"/>
      <c r="G654" s="90"/>
      <c r="H654" s="90"/>
      <c r="K654" s="105"/>
    </row>
    <row r="655" spans="1:11" ht="13.15" customHeight="1" x14ac:dyDescent="0.3">
      <c r="A655" s="103"/>
      <c r="B655" s="104"/>
      <c r="C655" s="90"/>
      <c r="D655" s="90"/>
      <c r="E655" s="90"/>
      <c r="F655" s="90"/>
      <c r="G655" s="90"/>
      <c r="H655" s="90"/>
      <c r="K655" s="105"/>
    </row>
    <row r="656" spans="1:11" ht="13.15" customHeight="1" x14ac:dyDescent="0.3">
      <c r="A656" s="103" t="s">
        <v>22</v>
      </c>
      <c r="B656" s="106" t="s">
        <v>442</v>
      </c>
      <c r="C656" s="90"/>
      <c r="D656" s="90"/>
      <c r="E656" s="90"/>
      <c r="F656" s="90"/>
      <c r="G656" s="90"/>
      <c r="H656" s="90"/>
      <c r="K656" s="105"/>
    </row>
    <row r="657" spans="1:11" ht="13.15" customHeight="1" x14ac:dyDescent="0.3">
      <c r="A657" s="103"/>
      <c r="B657" s="104"/>
      <c r="C657" s="90"/>
      <c r="D657" s="90"/>
      <c r="E657" s="90"/>
      <c r="F657" s="90"/>
      <c r="G657" s="90"/>
      <c r="H657" s="90"/>
      <c r="K657" s="105"/>
    </row>
    <row r="658" spans="1:11" ht="13.15" customHeight="1" x14ac:dyDescent="0.3">
      <c r="A658" s="103"/>
      <c r="B658" s="104" t="s">
        <v>443</v>
      </c>
      <c r="C658" s="90"/>
      <c r="D658" s="90"/>
      <c r="E658" s="90"/>
      <c r="F658" s="90"/>
      <c r="G658" s="90"/>
      <c r="H658" s="90"/>
      <c r="K658" s="105"/>
    </row>
    <row r="659" spans="1:11" ht="13.15" customHeight="1" x14ac:dyDescent="0.3">
      <c r="A659" s="103"/>
      <c r="B659" s="104" t="s">
        <v>444</v>
      </c>
      <c r="C659" s="90"/>
      <c r="D659" s="90"/>
      <c r="E659" s="90"/>
      <c r="F659" s="90"/>
      <c r="G659" s="90"/>
      <c r="H659" s="90"/>
      <c r="K659" s="105"/>
    </row>
    <row r="660" spans="1:11" ht="13.15" customHeight="1" x14ac:dyDescent="0.3">
      <c r="A660" s="103"/>
      <c r="B660" s="104" t="s">
        <v>445</v>
      </c>
      <c r="C660" s="90"/>
      <c r="D660" s="90"/>
      <c r="E660" s="90"/>
      <c r="F660" s="90"/>
      <c r="G660" s="90"/>
      <c r="H660" s="90"/>
      <c r="K660" s="105"/>
    </row>
    <row r="661" spans="1:11" ht="13.15" customHeight="1" x14ac:dyDescent="0.3">
      <c r="A661" s="103"/>
      <c r="B661" s="104" t="s">
        <v>446</v>
      </c>
      <c r="C661" s="90"/>
      <c r="D661" s="90"/>
      <c r="E661" s="90"/>
      <c r="F661" s="90"/>
      <c r="G661" s="90"/>
      <c r="H661" s="90"/>
      <c r="K661" s="105"/>
    </row>
    <row r="662" spans="1:11" ht="13.15" customHeight="1" x14ac:dyDescent="0.3">
      <c r="A662" s="103"/>
      <c r="B662" s="104" t="s">
        <v>447</v>
      </c>
      <c r="C662" s="90"/>
      <c r="D662" s="90"/>
      <c r="E662" s="90"/>
      <c r="F662" s="90"/>
      <c r="G662" s="90"/>
      <c r="H662" s="90"/>
      <c r="K662" s="105"/>
    </row>
    <row r="663" spans="1:11" ht="13.15" customHeight="1" x14ac:dyDescent="0.3">
      <c r="A663" s="103" t="s">
        <v>448</v>
      </c>
      <c r="B663" s="104" t="s">
        <v>449</v>
      </c>
      <c r="C663" s="90"/>
      <c r="D663" s="90"/>
      <c r="E663" s="90"/>
      <c r="F663" s="90"/>
      <c r="G663" s="90"/>
      <c r="H663" s="90"/>
      <c r="K663" s="105"/>
    </row>
    <row r="664" spans="1:11" ht="13.15" customHeight="1" x14ac:dyDescent="0.3">
      <c r="A664" s="103"/>
      <c r="B664" s="104" t="s">
        <v>450</v>
      </c>
      <c r="C664" s="90"/>
      <c r="D664" s="90"/>
      <c r="E664" s="90"/>
      <c r="F664" s="90"/>
      <c r="G664" s="90"/>
      <c r="H664" s="90"/>
      <c r="K664" s="105"/>
    </row>
    <row r="665" spans="1:11" ht="13.15" customHeight="1" x14ac:dyDescent="0.3">
      <c r="A665" s="103"/>
      <c r="B665" s="104" t="s">
        <v>451</v>
      </c>
      <c r="C665" s="90"/>
      <c r="D665" s="90"/>
      <c r="E665" s="90"/>
      <c r="F665" s="90"/>
      <c r="G665" s="90"/>
      <c r="H665" s="90"/>
      <c r="K665" s="105"/>
    </row>
    <row r="666" spans="1:11" ht="13.15" customHeight="1" x14ac:dyDescent="0.3">
      <c r="A666" s="103"/>
      <c r="B666" s="104"/>
      <c r="C666" s="90"/>
      <c r="D666" s="90"/>
      <c r="E666" s="90"/>
      <c r="F666" s="90"/>
      <c r="G666" s="90"/>
      <c r="H666" s="90"/>
      <c r="K666" s="105"/>
    </row>
    <row r="667" spans="1:11" ht="13.15" customHeight="1" x14ac:dyDescent="0.3">
      <c r="A667" s="103"/>
      <c r="B667" s="104"/>
      <c r="C667" s="90"/>
      <c r="D667" s="90"/>
      <c r="E667" s="90"/>
      <c r="F667" s="90"/>
      <c r="G667" s="90"/>
      <c r="H667" s="90"/>
      <c r="K667" s="105"/>
    </row>
    <row r="668" spans="1:11" ht="13.15" customHeight="1" x14ac:dyDescent="0.3">
      <c r="A668" s="103"/>
      <c r="B668" s="104"/>
      <c r="C668" s="90"/>
      <c r="D668" s="90"/>
      <c r="E668" s="90"/>
      <c r="F668" s="90"/>
      <c r="G668" s="90"/>
      <c r="H668" s="90"/>
      <c r="K668" s="105"/>
    </row>
    <row r="669" spans="1:11" ht="13.15" customHeight="1" x14ac:dyDescent="0.3">
      <c r="A669" s="103"/>
      <c r="B669" s="104"/>
      <c r="C669" s="90"/>
      <c r="D669" s="90"/>
      <c r="E669" s="90"/>
      <c r="F669" s="90"/>
      <c r="G669" s="90"/>
      <c r="H669" s="90"/>
      <c r="K669" s="105"/>
    </row>
    <row r="670" spans="1:11" ht="13.15" customHeight="1" x14ac:dyDescent="0.3">
      <c r="A670" s="103"/>
      <c r="B670" s="104"/>
      <c r="C670" s="90"/>
      <c r="D670" s="90"/>
      <c r="E670" s="90"/>
      <c r="F670" s="90"/>
      <c r="G670" s="90"/>
      <c r="H670" s="90"/>
      <c r="K670" s="105"/>
    </row>
    <row r="671" spans="1:11" ht="13.15" customHeight="1" x14ac:dyDescent="0.3">
      <c r="A671" s="103"/>
      <c r="B671" s="104"/>
      <c r="C671" s="90"/>
      <c r="D671" s="90"/>
      <c r="E671" s="90"/>
      <c r="F671" s="90"/>
      <c r="G671" s="90"/>
      <c r="H671" s="90"/>
      <c r="K671" s="105"/>
    </row>
    <row r="672" spans="1:11" ht="13.15" customHeight="1" x14ac:dyDescent="0.3">
      <c r="A672" s="103"/>
      <c r="B672" s="104"/>
      <c r="C672" s="90"/>
      <c r="D672" s="90"/>
      <c r="E672" s="90"/>
      <c r="F672" s="90"/>
      <c r="G672" s="90"/>
      <c r="H672" s="90"/>
      <c r="K672" s="105"/>
    </row>
    <row r="673" spans="1:11" ht="13.15" customHeight="1" x14ac:dyDescent="0.3">
      <c r="A673" s="103"/>
      <c r="B673" s="104"/>
      <c r="C673" s="90"/>
      <c r="D673" s="90"/>
      <c r="E673" s="90"/>
      <c r="F673" s="90"/>
      <c r="G673" s="90"/>
      <c r="H673" s="90"/>
      <c r="K673" s="105"/>
    </row>
    <row r="674" spans="1:11" ht="13.15" customHeight="1" x14ac:dyDescent="0.3">
      <c r="A674" s="103"/>
      <c r="B674" s="104"/>
      <c r="C674" s="90"/>
      <c r="D674" s="90"/>
      <c r="E674" s="90"/>
      <c r="F674" s="90"/>
      <c r="G674" s="90"/>
      <c r="H674" s="90"/>
      <c r="K674" s="105"/>
    </row>
    <row r="675" spans="1:11" ht="13.15" customHeight="1" x14ac:dyDescent="0.3">
      <c r="A675" s="103"/>
      <c r="B675" s="104"/>
      <c r="C675" s="90"/>
      <c r="D675" s="90"/>
      <c r="E675" s="90"/>
      <c r="F675" s="90"/>
      <c r="G675" s="90"/>
      <c r="H675" s="90"/>
      <c r="K675" s="105"/>
    </row>
    <row r="676" spans="1:11" ht="13.15" customHeight="1" x14ac:dyDescent="0.3">
      <c r="A676" s="103"/>
      <c r="B676" s="104"/>
      <c r="C676" s="90"/>
      <c r="D676" s="90"/>
      <c r="E676" s="90"/>
      <c r="F676" s="90"/>
      <c r="G676" s="90"/>
      <c r="H676" s="90"/>
      <c r="K676" s="105"/>
    </row>
    <row r="677" spans="1:11" ht="13.15" customHeight="1" x14ac:dyDescent="0.3">
      <c r="A677" s="103"/>
      <c r="B677" s="104"/>
      <c r="C677" s="90"/>
      <c r="D677" s="90"/>
      <c r="E677" s="90"/>
      <c r="F677" s="90"/>
      <c r="G677" s="90"/>
      <c r="H677" s="90"/>
      <c r="K677" s="105"/>
    </row>
    <row r="678" spans="1:11" ht="13.15" customHeight="1" x14ac:dyDescent="0.3">
      <c r="A678" s="103"/>
      <c r="B678" s="104"/>
      <c r="C678" s="90"/>
      <c r="D678" s="90"/>
      <c r="E678" s="90"/>
      <c r="F678" s="90"/>
      <c r="G678" s="90"/>
      <c r="H678" s="90"/>
      <c r="K678" s="105"/>
    </row>
    <row r="679" spans="1:11" ht="13.15" customHeight="1" x14ac:dyDescent="0.3">
      <c r="A679" s="103"/>
      <c r="B679" s="104"/>
      <c r="C679" s="90"/>
      <c r="D679" s="90"/>
      <c r="E679" s="90"/>
      <c r="F679" s="90"/>
      <c r="G679" s="90"/>
      <c r="H679" s="90"/>
      <c r="K679" s="105"/>
    </row>
    <row r="680" spans="1:11" ht="13.15" customHeight="1" x14ac:dyDescent="0.3">
      <c r="A680" s="103"/>
      <c r="B680" s="104"/>
      <c r="C680" s="90"/>
      <c r="D680" s="90"/>
      <c r="E680" s="90"/>
      <c r="F680" s="90"/>
      <c r="G680" s="90"/>
      <c r="H680" s="90"/>
      <c r="K680" s="105"/>
    </row>
    <row r="681" spans="1:11" ht="13.15" customHeight="1" x14ac:dyDescent="0.3">
      <c r="A681" s="103"/>
      <c r="B681" s="104"/>
      <c r="C681" s="90"/>
      <c r="D681" s="90"/>
      <c r="E681" s="90"/>
      <c r="F681" s="90"/>
      <c r="G681" s="90"/>
      <c r="H681" s="90"/>
      <c r="K681" s="105"/>
    </row>
    <row r="682" spans="1:11" ht="13.15" customHeight="1" x14ac:dyDescent="0.3">
      <c r="A682" s="103"/>
      <c r="B682" s="104"/>
      <c r="C682" s="90"/>
      <c r="D682" s="90"/>
      <c r="E682" s="90"/>
      <c r="F682" s="90"/>
      <c r="G682" s="90"/>
      <c r="H682" s="90"/>
      <c r="K682" s="105"/>
    </row>
    <row r="683" spans="1:11" ht="13.15" customHeight="1" x14ac:dyDescent="0.3">
      <c r="A683" s="103"/>
      <c r="B683" s="104"/>
      <c r="C683" s="90"/>
      <c r="D683" s="90"/>
      <c r="E683" s="90"/>
      <c r="F683" s="90"/>
      <c r="G683" s="90"/>
      <c r="H683" s="90"/>
      <c r="K683" s="105"/>
    </row>
    <row r="684" spans="1:11" ht="13.15" customHeight="1" x14ac:dyDescent="0.3">
      <c r="A684" s="103"/>
      <c r="B684" s="104"/>
      <c r="C684" s="90"/>
      <c r="D684" s="90"/>
      <c r="E684" s="90"/>
      <c r="F684" s="90"/>
      <c r="G684" s="90"/>
      <c r="H684" s="90"/>
      <c r="K684" s="105"/>
    </row>
    <row r="685" spans="1:11" ht="13.15" customHeight="1" x14ac:dyDescent="0.3">
      <c r="A685" s="103"/>
      <c r="B685" s="104"/>
      <c r="C685" s="90"/>
      <c r="D685" s="90"/>
      <c r="E685" s="90"/>
      <c r="F685" s="90"/>
      <c r="G685" s="90"/>
      <c r="H685" s="90"/>
      <c r="K685" s="105"/>
    </row>
    <row r="686" spans="1:11" ht="13.15" customHeight="1" x14ac:dyDescent="0.3">
      <c r="A686" s="103"/>
      <c r="B686" s="104"/>
      <c r="C686" s="90"/>
      <c r="D686" s="90"/>
      <c r="E686" s="90"/>
      <c r="F686" s="90"/>
      <c r="G686" s="90"/>
      <c r="H686" s="90"/>
      <c r="K686" s="105"/>
    </row>
    <row r="687" spans="1:11" ht="13.15" customHeight="1" x14ac:dyDescent="0.3">
      <c r="A687" s="103"/>
      <c r="B687" s="104"/>
      <c r="C687" s="90"/>
      <c r="D687" s="90"/>
      <c r="E687" s="90"/>
      <c r="F687" s="90"/>
      <c r="G687" s="90"/>
      <c r="H687" s="90"/>
      <c r="K687" s="105"/>
    </row>
    <row r="688" spans="1:11" ht="13.15" customHeight="1" x14ac:dyDescent="0.3">
      <c r="A688" s="103"/>
      <c r="B688" s="104"/>
      <c r="C688" s="90"/>
      <c r="D688" s="90"/>
      <c r="E688" s="90"/>
      <c r="F688" s="90"/>
      <c r="G688" s="90"/>
      <c r="H688" s="90"/>
      <c r="K688" s="105"/>
    </row>
    <row r="689" spans="1:11" ht="13.15" customHeight="1" x14ac:dyDescent="0.3">
      <c r="A689" s="103"/>
      <c r="B689" s="104"/>
      <c r="C689" s="90"/>
      <c r="D689" s="90"/>
      <c r="E689" s="90"/>
      <c r="F689" s="90"/>
      <c r="G689" s="90"/>
      <c r="H689" s="90"/>
      <c r="K689" s="105"/>
    </row>
    <row r="690" spans="1:11" ht="13.15" customHeight="1" x14ac:dyDescent="0.3">
      <c r="A690" s="103"/>
      <c r="B690" s="104"/>
      <c r="C690" s="90"/>
      <c r="D690" s="90"/>
      <c r="E690" s="90"/>
      <c r="F690" s="90"/>
      <c r="G690" s="90"/>
      <c r="H690" s="90"/>
      <c r="K690" s="105"/>
    </row>
    <row r="691" spans="1:11" ht="13.15" customHeight="1" x14ac:dyDescent="0.3">
      <c r="A691" s="103"/>
      <c r="B691" s="104"/>
      <c r="C691" s="90"/>
      <c r="D691" s="90"/>
      <c r="E691" s="90"/>
      <c r="F691" s="90"/>
      <c r="G691" s="90"/>
      <c r="H691" s="90"/>
      <c r="K691" s="105"/>
    </row>
    <row r="692" spans="1:11" ht="13.15" customHeight="1" x14ac:dyDescent="0.3">
      <c r="A692" s="103"/>
      <c r="B692" s="104"/>
      <c r="C692" s="90"/>
      <c r="D692" s="90"/>
      <c r="E692" s="90"/>
      <c r="F692" s="90"/>
      <c r="G692" s="90"/>
      <c r="H692" s="90"/>
      <c r="K692" s="105"/>
    </row>
    <row r="693" spans="1:11" ht="13.15" customHeight="1" x14ac:dyDescent="0.3">
      <c r="A693" s="103"/>
      <c r="B693" s="104"/>
      <c r="C693" s="90"/>
      <c r="D693" s="90"/>
      <c r="E693" s="90"/>
      <c r="F693" s="90"/>
      <c r="G693" s="90"/>
      <c r="H693" s="90"/>
      <c r="K693" s="105"/>
    </row>
    <row r="694" spans="1:11" ht="13.5" customHeight="1" x14ac:dyDescent="0.3">
      <c r="A694" s="103"/>
      <c r="B694" s="104"/>
      <c r="C694" s="90"/>
      <c r="D694" s="90"/>
      <c r="E694" s="90"/>
      <c r="F694" s="90"/>
      <c r="G694" s="90"/>
      <c r="H694" s="90"/>
      <c r="K694" s="105"/>
    </row>
    <row r="695" spans="1:11" ht="13.5" customHeight="1" x14ac:dyDescent="0.3">
      <c r="A695" s="103"/>
      <c r="B695" s="104"/>
      <c r="C695" s="90"/>
      <c r="D695" s="90"/>
      <c r="E695" s="90"/>
      <c r="F695" s="90"/>
      <c r="G695" s="90"/>
      <c r="H695" s="90"/>
      <c r="K695" s="105"/>
    </row>
    <row r="696" spans="1:11" ht="13.5" customHeight="1" x14ac:dyDescent="0.3">
      <c r="A696" s="103"/>
      <c r="B696" s="104"/>
      <c r="C696" s="90"/>
      <c r="D696" s="90"/>
      <c r="E696" s="90"/>
      <c r="F696" s="90"/>
      <c r="G696" s="90"/>
      <c r="H696" s="90"/>
      <c r="K696" s="105"/>
    </row>
    <row r="697" spans="1:11" ht="13.5" customHeight="1" x14ac:dyDescent="0.3">
      <c r="A697" s="103"/>
      <c r="B697" s="104"/>
      <c r="C697" s="90"/>
      <c r="D697" s="90"/>
      <c r="E697" s="90"/>
      <c r="F697" s="90"/>
      <c r="G697" s="90"/>
      <c r="H697" s="90"/>
      <c r="K697" s="105"/>
    </row>
    <row r="698" spans="1:11" ht="13.5" customHeight="1" x14ac:dyDescent="0.3">
      <c r="A698" s="103"/>
      <c r="B698" s="104"/>
      <c r="C698" s="90"/>
      <c r="D698" s="90"/>
      <c r="E698" s="90"/>
      <c r="F698" s="90"/>
      <c r="G698" s="90"/>
      <c r="H698" s="90"/>
      <c r="K698" s="119"/>
    </row>
    <row r="699" spans="1:11" ht="13.5" customHeight="1" x14ac:dyDescent="0.3">
      <c r="A699" s="103"/>
      <c r="B699" s="104"/>
      <c r="C699" s="90"/>
      <c r="D699" s="90"/>
      <c r="E699" s="90"/>
      <c r="F699" s="90"/>
      <c r="G699" s="90"/>
      <c r="H699" s="90"/>
      <c r="K699" s="105"/>
    </row>
    <row r="700" spans="1:11" ht="13.5" customHeight="1" x14ac:dyDescent="0.3">
      <c r="A700" s="103"/>
      <c r="B700" s="104"/>
      <c r="C700" s="90"/>
      <c r="D700" s="90"/>
      <c r="E700" s="90"/>
      <c r="F700" s="114" t="s">
        <v>248</v>
      </c>
      <c r="G700" s="90"/>
      <c r="H700" s="114"/>
      <c r="I700" s="114"/>
      <c r="J700" s="115" t="s">
        <v>249</v>
      </c>
      <c r="K700" s="121"/>
    </row>
    <row r="701" spans="1:11" ht="13.5" customHeight="1" x14ac:dyDescent="0.3">
      <c r="A701" s="103"/>
      <c r="B701" s="104"/>
      <c r="C701" s="90"/>
      <c r="D701" s="90"/>
      <c r="E701" s="90"/>
      <c r="F701" s="90"/>
      <c r="G701" s="90"/>
      <c r="H701" s="90"/>
      <c r="K701" s="119"/>
    </row>
    <row r="702" spans="1:11" ht="13.5" customHeight="1" x14ac:dyDescent="0.3">
      <c r="A702" s="103"/>
      <c r="B702" s="104"/>
      <c r="C702" s="90"/>
      <c r="D702" s="90"/>
      <c r="E702" s="90"/>
      <c r="F702" s="90"/>
      <c r="G702" s="90"/>
      <c r="H702" s="90"/>
      <c r="K702" s="105"/>
    </row>
    <row r="703" spans="1:11" ht="13.5" customHeight="1" x14ac:dyDescent="0.3">
      <c r="A703" s="103"/>
      <c r="B703" s="104"/>
      <c r="C703" s="90"/>
      <c r="D703" s="90"/>
      <c r="E703" s="90"/>
      <c r="F703" s="90"/>
      <c r="G703" s="90"/>
      <c r="H703" s="90"/>
      <c r="K703" s="105"/>
    </row>
    <row r="704" spans="1:11" ht="13.5" customHeight="1" x14ac:dyDescent="0.3">
      <c r="A704" s="103"/>
      <c r="B704" s="104"/>
      <c r="C704" s="90"/>
      <c r="D704" s="90"/>
      <c r="E704" s="90"/>
      <c r="F704" s="90"/>
      <c r="G704" s="90"/>
      <c r="H704" s="90"/>
      <c r="K704" s="105"/>
    </row>
    <row r="705" spans="1:11" ht="13.5" customHeight="1" x14ac:dyDescent="0.3">
      <c r="A705" s="103"/>
      <c r="B705" s="104"/>
      <c r="C705" s="90"/>
      <c r="D705" s="90"/>
      <c r="E705" s="90"/>
      <c r="F705" s="90"/>
      <c r="G705" s="90"/>
      <c r="H705" s="90"/>
      <c r="K705" s="105"/>
    </row>
    <row r="706" spans="1:11" ht="13.5" customHeight="1" x14ac:dyDescent="0.3">
      <c r="A706" s="103"/>
      <c r="B706" s="104"/>
      <c r="C706" s="90"/>
      <c r="D706" s="90"/>
      <c r="E706" s="90"/>
      <c r="F706" s="90"/>
      <c r="G706" s="90"/>
      <c r="H706" s="90"/>
      <c r="K706" s="105"/>
    </row>
    <row r="707" spans="1:11" ht="13.5" customHeight="1" x14ac:dyDescent="0.3">
      <c r="A707" s="116"/>
      <c r="B707" s="123"/>
      <c r="C707" s="97"/>
      <c r="D707" s="97"/>
      <c r="E707" s="97"/>
      <c r="F707" s="97"/>
      <c r="G707" s="97"/>
      <c r="H707" s="97"/>
      <c r="I707" s="97"/>
      <c r="J707" s="97"/>
      <c r="K707" s="119"/>
    </row>
    <row r="708" spans="1:11" ht="13.5" customHeight="1" x14ac:dyDescent="0.3">
      <c r="A708" s="103"/>
      <c r="B708" s="104"/>
      <c r="C708" s="90"/>
      <c r="D708" s="90"/>
      <c r="E708" s="90"/>
      <c r="F708" s="90"/>
      <c r="G708" s="90"/>
      <c r="H708" s="90"/>
      <c r="K708" s="105"/>
    </row>
    <row r="709" spans="1:11" ht="13.5" customHeight="1" x14ac:dyDescent="0.3">
      <c r="A709" s="103"/>
      <c r="B709" s="104"/>
      <c r="C709" s="90"/>
      <c r="D709" s="90"/>
      <c r="E709" s="135" t="s">
        <v>452</v>
      </c>
      <c r="F709" s="90"/>
      <c r="G709" s="90"/>
      <c r="H709" s="90"/>
      <c r="K709" s="105"/>
    </row>
    <row r="710" spans="1:11" ht="13.5" customHeight="1" x14ac:dyDescent="0.3">
      <c r="A710" s="103"/>
      <c r="B710" s="104"/>
      <c r="C710" s="90"/>
      <c r="D710" s="90"/>
      <c r="E710" s="99"/>
      <c r="F710" s="90"/>
      <c r="G710" s="90"/>
      <c r="H710" s="90"/>
      <c r="K710" s="105"/>
    </row>
    <row r="711" spans="1:11" ht="13.5" customHeight="1" x14ac:dyDescent="0.3">
      <c r="A711" s="103"/>
      <c r="B711" s="104"/>
      <c r="C711" s="90" t="s">
        <v>453</v>
      </c>
      <c r="D711" s="99"/>
      <c r="E711" s="90"/>
      <c r="F711" s="90"/>
      <c r="G711" s="136" t="s">
        <v>454</v>
      </c>
      <c r="H711" s="90"/>
      <c r="K711" s="105"/>
    </row>
    <row r="712" spans="1:11" ht="13.5" customHeight="1" x14ac:dyDescent="0.3">
      <c r="A712" s="103"/>
      <c r="B712" s="104"/>
      <c r="C712" s="90"/>
      <c r="D712" s="90"/>
      <c r="E712" s="99"/>
      <c r="F712" s="90"/>
      <c r="G712" s="90"/>
      <c r="H712" s="90"/>
      <c r="K712" s="105"/>
    </row>
    <row r="713" spans="1:11" ht="13.5" customHeight="1" x14ac:dyDescent="0.3">
      <c r="A713" s="103"/>
      <c r="B713" s="104"/>
      <c r="C713" s="90" t="s">
        <v>453</v>
      </c>
      <c r="D713" s="90"/>
      <c r="E713" s="99"/>
      <c r="F713" s="90"/>
      <c r="G713" s="136" t="s">
        <v>455</v>
      </c>
      <c r="H713" s="90"/>
      <c r="K713" s="105"/>
    </row>
    <row r="714" spans="1:11" ht="13.5" customHeight="1" x14ac:dyDescent="0.3">
      <c r="A714" s="103"/>
      <c r="B714" s="104"/>
      <c r="C714" s="90"/>
      <c r="D714" s="90"/>
      <c r="E714" s="99"/>
      <c r="F714" s="90"/>
      <c r="G714" s="90"/>
      <c r="H714" s="90"/>
      <c r="K714" s="105"/>
    </row>
    <row r="715" spans="1:11" ht="13.5" customHeight="1" x14ac:dyDescent="0.3">
      <c r="A715" s="103"/>
      <c r="B715" s="104"/>
      <c r="C715" s="90" t="s">
        <v>453</v>
      </c>
      <c r="D715" s="90"/>
      <c r="E715" s="99"/>
      <c r="F715" s="90"/>
      <c r="G715" s="136" t="s">
        <v>456</v>
      </c>
      <c r="H715" s="90"/>
      <c r="K715" s="105"/>
    </row>
    <row r="716" spans="1:11" ht="13.5" customHeight="1" x14ac:dyDescent="0.3">
      <c r="A716" s="103"/>
      <c r="B716" s="104"/>
      <c r="C716" s="90"/>
      <c r="D716" s="90"/>
      <c r="E716" s="99"/>
      <c r="F716" s="90"/>
      <c r="G716" s="90"/>
      <c r="H716" s="90"/>
      <c r="K716" s="105"/>
    </row>
    <row r="717" spans="1:11" ht="13.5" customHeight="1" x14ac:dyDescent="0.3">
      <c r="A717" s="103"/>
      <c r="B717" s="104"/>
      <c r="C717" s="90" t="s">
        <v>453</v>
      </c>
      <c r="D717" s="90"/>
      <c r="E717" s="99"/>
      <c r="F717" s="90"/>
      <c r="G717" s="136" t="s">
        <v>457</v>
      </c>
      <c r="H717" s="90"/>
      <c r="K717" s="105"/>
    </row>
    <row r="718" spans="1:11" ht="13.5" customHeight="1" x14ac:dyDescent="0.3">
      <c r="A718" s="103"/>
      <c r="B718" s="104"/>
      <c r="C718" s="90"/>
      <c r="D718" s="90"/>
      <c r="E718" s="99"/>
      <c r="F718" s="90"/>
      <c r="G718" s="90"/>
      <c r="H718" s="90"/>
      <c r="K718" s="105"/>
    </row>
    <row r="719" spans="1:11" ht="13.5" customHeight="1" x14ac:dyDescent="0.3">
      <c r="A719" s="103"/>
      <c r="B719" s="104"/>
      <c r="C719" s="90" t="s">
        <v>453</v>
      </c>
      <c r="D719" s="90"/>
      <c r="E719" s="99"/>
      <c r="F719" s="90"/>
      <c r="G719" s="136" t="s">
        <v>458</v>
      </c>
      <c r="H719" s="90"/>
      <c r="K719" s="105"/>
    </row>
    <row r="720" spans="1:11" ht="13.5" customHeight="1" x14ac:dyDescent="0.3">
      <c r="A720" s="103"/>
      <c r="B720" s="104"/>
      <c r="C720" s="90"/>
      <c r="D720" s="90"/>
      <c r="E720" s="99"/>
      <c r="F720" s="90"/>
      <c r="G720" s="90"/>
      <c r="H720" s="90"/>
      <c r="K720" s="105"/>
    </row>
    <row r="721" spans="1:11" ht="13.5" customHeight="1" x14ac:dyDescent="0.3">
      <c r="A721" s="103"/>
      <c r="B721" s="104"/>
      <c r="C721" s="90" t="s">
        <v>453</v>
      </c>
      <c r="D721" s="90"/>
      <c r="E721" s="99"/>
      <c r="F721" s="90"/>
      <c r="G721" s="136" t="s">
        <v>459</v>
      </c>
      <c r="H721" s="90"/>
      <c r="K721" s="105"/>
    </row>
    <row r="722" spans="1:11" ht="13.5" customHeight="1" x14ac:dyDescent="0.3">
      <c r="A722" s="103"/>
      <c r="B722" s="104"/>
      <c r="C722" s="90"/>
      <c r="D722" s="90"/>
      <c r="E722" s="99"/>
      <c r="F722" s="90"/>
      <c r="G722" s="90"/>
      <c r="H722" s="90"/>
      <c r="K722" s="105"/>
    </row>
    <row r="723" spans="1:11" ht="13.5" customHeight="1" x14ac:dyDescent="0.3">
      <c r="A723" s="103"/>
      <c r="B723" s="104"/>
      <c r="C723" s="90" t="s">
        <v>453</v>
      </c>
      <c r="D723" s="90"/>
      <c r="E723" s="99"/>
      <c r="F723" s="90"/>
      <c r="G723" s="136" t="s">
        <v>460</v>
      </c>
      <c r="H723" s="90"/>
      <c r="K723" s="105"/>
    </row>
    <row r="724" spans="1:11" ht="13.5" customHeight="1" x14ac:dyDescent="0.3">
      <c r="A724" s="103"/>
      <c r="B724" s="104"/>
      <c r="C724" s="90"/>
      <c r="D724" s="90"/>
      <c r="E724" s="99"/>
      <c r="F724" s="90"/>
      <c r="G724" s="90"/>
      <c r="H724" s="90"/>
      <c r="K724" s="105"/>
    </row>
    <row r="725" spans="1:11" ht="13.5" customHeight="1" x14ac:dyDescent="0.3">
      <c r="A725" s="103"/>
      <c r="B725" s="104"/>
      <c r="C725" s="90" t="s">
        <v>453</v>
      </c>
      <c r="D725" s="90"/>
      <c r="E725" s="99"/>
      <c r="F725" s="90"/>
      <c r="G725" s="136" t="s">
        <v>461</v>
      </c>
      <c r="H725" s="90"/>
      <c r="K725" s="105"/>
    </row>
    <row r="726" spans="1:11" ht="13.5" customHeight="1" x14ac:dyDescent="0.3">
      <c r="A726" s="103"/>
      <c r="B726" s="104"/>
      <c r="C726" s="90"/>
      <c r="D726" s="90"/>
      <c r="E726" s="99"/>
      <c r="F726" s="90"/>
      <c r="G726" s="90"/>
      <c r="H726" s="90"/>
      <c r="K726" s="105"/>
    </row>
    <row r="727" spans="1:11" ht="13.5" customHeight="1" x14ac:dyDescent="0.3">
      <c r="A727" s="103"/>
      <c r="B727" s="104"/>
      <c r="C727" s="90"/>
      <c r="D727" s="90"/>
      <c r="E727" s="99"/>
      <c r="F727" s="90"/>
      <c r="G727" s="136"/>
      <c r="H727" s="90"/>
      <c r="K727" s="105"/>
    </row>
    <row r="728" spans="1:11" ht="13.5" customHeight="1" x14ac:dyDescent="0.3">
      <c r="A728" s="103"/>
      <c r="B728" s="104"/>
      <c r="C728" s="90"/>
      <c r="D728" s="90"/>
      <c r="E728" s="99"/>
      <c r="F728" s="90"/>
      <c r="G728" s="90"/>
      <c r="H728" s="90"/>
      <c r="K728" s="105"/>
    </row>
    <row r="729" spans="1:11" ht="13.5" customHeight="1" x14ac:dyDescent="0.3">
      <c r="A729" s="103"/>
      <c r="B729" s="104"/>
      <c r="C729" s="90"/>
      <c r="D729" s="90"/>
      <c r="E729" s="99"/>
      <c r="F729" s="90"/>
      <c r="G729" s="136"/>
      <c r="H729" s="90"/>
      <c r="K729" s="105"/>
    </row>
    <row r="730" spans="1:11" ht="13.5" customHeight="1" x14ac:dyDescent="0.3">
      <c r="A730" s="103"/>
      <c r="B730" s="104"/>
      <c r="C730" s="90"/>
      <c r="D730" s="90"/>
      <c r="E730" s="99"/>
      <c r="F730" s="90"/>
      <c r="G730" s="90"/>
      <c r="H730" s="90"/>
      <c r="K730" s="105"/>
    </row>
    <row r="731" spans="1:11" ht="13.5" customHeight="1" x14ac:dyDescent="0.3">
      <c r="A731" s="103"/>
      <c r="B731" s="104"/>
      <c r="C731" s="90"/>
      <c r="D731" s="90"/>
      <c r="E731" s="99"/>
      <c r="F731" s="90"/>
      <c r="G731" s="136"/>
      <c r="H731" s="90"/>
      <c r="K731" s="105"/>
    </row>
    <row r="732" spans="1:11" ht="13.5" customHeight="1" x14ac:dyDescent="0.3">
      <c r="A732" s="103"/>
      <c r="B732" s="104"/>
      <c r="C732" s="90"/>
      <c r="D732" s="90"/>
      <c r="E732" s="99"/>
      <c r="F732" s="90"/>
      <c r="G732" s="90"/>
      <c r="H732" s="90"/>
      <c r="K732" s="105"/>
    </row>
    <row r="733" spans="1:11" ht="13.5" customHeight="1" x14ac:dyDescent="0.3">
      <c r="A733" s="103"/>
      <c r="B733" s="104"/>
      <c r="C733" s="90"/>
      <c r="D733" s="90"/>
      <c r="E733" s="99"/>
      <c r="F733" s="90"/>
      <c r="G733" s="136"/>
      <c r="H733" s="90"/>
      <c r="K733" s="105"/>
    </row>
    <row r="734" spans="1:11" ht="13.5" customHeight="1" x14ac:dyDescent="0.3">
      <c r="A734" s="103"/>
      <c r="B734" s="104"/>
      <c r="C734" s="90"/>
      <c r="D734" s="90"/>
      <c r="E734" s="99"/>
      <c r="F734" s="90"/>
      <c r="G734" s="90"/>
      <c r="H734" s="90"/>
      <c r="K734" s="105"/>
    </row>
    <row r="735" spans="1:11" ht="13.5" customHeight="1" x14ac:dyDescent="0.3">
      <c r="A735" s="103"/>
      <c r="B735" s="104"/>
      <c r="C735" s="90"/>
      <c r="D735" s="90"/>
      <c r="E735" s="99"/>
      <c r="F735" s="90"/>
      <c r="G735" s="136"/>
      <c r="H735" s="90"/>
      <c r="K735" s="105"/>
    </row>
    <row r="736" spans="1:11" ht="13.5" customHeight="1" x14ac:dyDescent="0.3">
      <c r="A736" s="103"/>
      <c r="B736" s="104"/>
      <c r="C736" s="90"/>
      <c r="D736" s="90"/>
      <c r="E736" s="99"/>
      <c r="F736" s="90"/>
      <c r="G736" s="136"/>
      <c r="H736" s="90"/>
      <c r="K736" s="105"/>
    </row>
    <row r="737" spans="1:11" ht="13.5" customHeight="1" x14ac:dyDescent="0.3">
      <c r="A737" s="103"/>
      <c r="B737" s="104"/>
      <c r="C737" s="90"/>
      <c r="D737" s="90"/>
      <c r="E737" s="99"/>
      <c r="F737" s="90"/>
      <c r="G737" s="90"/>
      <c r="H737" s="90"/>
      <c r="K737" s="105"/>
    </row>
    <row r="738" spans="1:11" ht="13.5" customHeight="1" x14ac:dyDescent="0.3">
      <c r="A738" s="103"/>
      <c r="B738" s="104"/>
      <c r="C738" s="90"/>
      <c r="D738" s="90"/>
      <c r="E738" s="99"/>
      <c r="F738" s="90"/>
      <c r="G738" s="136"/>
      <c r="H738" s="90"/>
      <c r="K738" s="105"/>
    </row>
    <row r="739" spans="1:11" ht="13.5" customHeight="1" x14ac:dyDescent="0.3">
      <c r="A739" s="103"/>
      <c r="B739" s="104"/>
      <c r="C739" s="90"/>
      <c r="D739" s="90"/>
      <c r="E739" s="99"/>
      <c r="F739" s="90"/>
      <c r="G739" s="90"/>
      <c r="H739" s="90"/>
      <c r="K739" s="105"/>
    </row>
    <row r="740" spans="1:11" ht="13.5" customHeight="1" x14ac:dyDescent="0.3">
      <c r="A740" s="103"/>
      <c r="B740" s="104"/>
      <c r="C740" s="90"/>
      <c r="D740" s="90"/>
      <c r="E740" s="99"/>
      <c r="F740" s="90"/>
      <c r="G740" s="136"/>
      <c r="H740" s="90"/>
      <c r="K740" s="105"/>
    </row>
    <row r="741" spans="1:11" ht="13.5" customHeight="1" x14ac:dyDescent="0.3">
      <c r="A741" s="103"/>
      <c r="B741" s="104"/>
      <c r="C741" s="90"/>
      <c r="D741" s="90"/>
      <c r="E741" s="99"/>
      <c r="F741" s="90"/>
      <c r="G741" s="136"/>
      <c r="H741" s="90"/>
      <c r="K741" s="105"/>
    </row>
    <row r="742" spans="1:11" ht="13.5" customHeight="1" x14ac:dyDescent="0.3">
      <c r="A742" s="103"/>
      <c r="B742" s="104"/>
      <c r="C742" s="90"/>
      <c r="D742" s="90"/>
      <c r="E742" s="99"/>
      <c r="F742" s="90"/>
      <c r="G742" s="136"/>
      <c r="H742" s="90"/>
      <c r="K742" s="105"/>
    </row>
    <row r="743" spans="1:11" ht="13.5" customHeight="1" x14ac:dyDescent="0.3">
      <c r="A743" s="103"/>
      <c r="B743" s="104"/>
      <c r="C743" s="90"/>
      <c r="D743" s="90"/>
      <c r="E743" s="99"/>
      <c r="F743" s="90"/>
      <c r="G743" s="136"/>
      <c r="H743" s="90"/>
      <c r="K743" s="105"/>
    </row>
    <row r="744" spans="1:11" ht="13.5" customHeight="1" x14ac:dyDescent="0.3">
      <c r="A744" s="103"/>
      <c r="B744" s="104"/>
      <c r="C744" s="90"/>
      <c r="D744" s="90"/>
      <c r="E744" s="99"/>
      <c r="F744" s="90"/>
      <c r="G744" s="136"/>
      <c r="H744" s="90"/>
      <c r="K744" s="125"/>
    </row>
    <row r="745" spans="1:11" ht="13.5" customHeight="1" x14ac:dyDescent="0.3">
      <c r="A745" s="103"/>
      <c r="B745" s="104"/>
      <c r="C745" s="90"/>
      <c r="D745" s="90"/>
      <c r="E745" s="90"/>
      <c r="F745" s="90"/>
      <c r="G745" s="90"/>
      <c r="H745" s="90"/>
      <c r="K745" s="105"/>
    </row>
    <row r="746" spans="1:11" ht="13.5" customHeight="1" x14ac:dyDescent="0.3">
      <c r="A746" s="103"/>
      <c r="B746" s="137"/>
      <c r="C746" s="138"/>
      <c r="D746" s="138"/>
      <c r="E746" s="138"/>
      <c r="F746" s="114"/>
      <c r="G746" s="114"/>
      <c r="H746" s="114"/>
      <c r="I746" s="114"/>
      <c r="K746" s="105"/>
    </row>
    <row r="747" spans="1:11" ht="13.5" customHeight="1" x14ac:dyDescent="0.3">
      <c r="A747" s="103"/>
      <c r="B747" s="219" t="s">
        <v>462</v>
      </c>
      <c r="C747" s="220"/>
      <c r="D747" s="220"/>
      <c r="E747" s="220"/>
      <c r="F747" s="220"/>
      <c r="G747" s="220"/>
      <c r="H747" s="220"/>
      <c r="I747" s="102" t="s">
        <v>249</v>
      </c>
      <c r="J747" s="139"/>
      <c r="K747" s="140">
        <f>K281+K343+K415+K483+K551+K616+K700</f>
        <v>0</v>
      </c>
    </row>
    <row r="748" spans="1:11" ht="13.5" customHeight="1" x14ac:dyDescent="0.3">
      <c r="A748" s="103"/>
      <c r="B748" s="104"/>
      <c r="C748" s="90"/>
      <c r="D748" s="90"/>
      <c r="E748" s="90"/>
      <c r="F748" s="90"/>
      <c r="G748" s="90"/>
      <c r="H748" s="90"/>
      <c r="I748" s="139"/>
      <c r="J748" s="139"/>
      <c r="K748" s="141"/>
    </row>
    <row r="749" spans="1:11" ht="13.5" customHeight="1" thickBot="1" x14ac:dyDescent="0.35">
      <c r="A749" s="103"/>
      <c r="B749" s="104"/>
      <c r="C749" s="90"/>
      <c r="D749" s="90"/>
      <c r="E749" s="90"/>
      <c r="F749" s="90"/>
      <c r="G749" s="90"/>
      <c r="H749" s="90"/>
      <c r="K749" s="142"/>
    </row>
    <row r="750" spans="1:11" ht="30" customHeight="1" thickTop="1" x14ac:dyDescent="0.3">
      <c r="A750" s="103"/>
      <c r="B750" s="104"/>
      <c r="C750" s="90"/>
      <c r="D750" s="90"/>
      <c r="E750" s="90"/>
      <c r="F750" s="90"/>
      <c r="G750" s="90"/>
      <c r="H750" s="90"/>
      <c r="K750" s="105"/>
    </row>
    <row r="751" spans="1:11" ht="13.5" customHeight="1" x14ac:dyDescent="0.3">
      <c r="A751" s="103"/>
      <c r="B751" s="104"/>
      <c r="C751" s="90"/>
      <c r="D751" s="90"/>
      <c r="E751" s="90"/>
      <c r="F751" s="90"/>
      <c r="G751" s="90"/>
      <c r="H751" s="90"/>
      <c r="K751" s="105"/>
    </row>
    <row r="752" spans="1:11" ht="13.5" customHeight="1" x14ac:dyDescent="0.3">
      <c r="A752" s="103"/>
      <c r="B752" s="104"/>
      <c r="C752" s="90"/>
      <c r="D752" s="90"/>
      <c r="E752" s="90"/>
      <c r="F752" s="90"/>
      <c r="G752" s="90"/>
      <c r="H752" s="90"/>
      <c r="K752" s="105"/>
    </row>
    <row r="753" spans="1:11" ht="13.5" customHeight="1" x14ac:dyDescent="0.3">
      <c r="A753" s="103"/>
      <c r="B753" s="104"/>
      <c r="C753" s="90"/>
      <c r="D753" s="90"/>
      <c r="E753" s="90"/>
      <c r="F753" s="90"/>
      <c r="G753" s="90"/>
      <c r="H753" s="90"/>
      <c r="K753" s="105"/>
    </row>
    <row r="754" spans="1:11" ht="13.5" customHeight="1" x14ac:dyDescent="0.3">
      <c r="A754" s="103"/>
      <c r="B754" s="104"/>
      <c r="C754" s="90"/>
      <c r="D754" s="90"/>
      <c r="E754" s="90"/>
      <c r="F754" s="90"/>
      <c r="G754" s="90"/>
      <c r="H754" s="90"/>
      <c r="K754" s="105"/>
    </row>
    <row r="755" spans="1:11" ht="13.5" customHeight="1" x14ac:dyDescent="0.3">
      <c r="A755" s="103"/>
      <c r="B755" s="122"/>
      <c r="C755" s="90"/>
      <c r="D755" s="90"/>
      <c r="E755" s="90"/>
      <c r="F755" s="90"/>
      <c r="G755" s="90"/>
      <c r="H755" s="90"/>
      <c r="K755" s="105"/>
    </row>
    <row r="756" spans="1:11" ht="13.5" customHeight="1" x14ac:dyDescent="0.3">
      <c r="A756" s="103"/>
      <c r="B756" s="104"/>
      <c r="C756" s="90"/>
      <c r="D756" s="90"/>
      <c r="E756" s="90"/>
      <c r="F756" s="90"/>
      <c r="G756" s="90"/>
      <c r="H756" s="90"/>
      <c r="K756" s="105"/>
    </row>
    <row r="757" spans="1:11" ht="13.5" customHeight="1" x14ac:dyDescent="0.3">
      <c r="A757" s="103"/>
      <c r="B757" s="104"/>
      <c r="C757" s="90"/>
      <c r="D757" s="90"/>
      <c r="E757" s="90"/>
      <c r="F757" s="90"/>
      <c r="G757" s="90"/>
      <c r="H757" s="90"/>
      <c r="K757" s="105"/>
    </row>
    <row r="758" spans="1:11" ht="13.5" customHeight="1" x14ac:dyDescent="0.3">
      <c r="A758" s="103"/>
      <c r="B758" s="104"/>
      <c r="C758" s="90"/>
      <c r="D758" s="90"/>
      <c r="E758" s="90"/>
      <c r="F758" s="90"/>
      <c r="G758" s="90"/>
      <c r="H758" s="90"/>
      <c r="K758" s="105"/>
    </row>
    <row r="759" spans="1:11" ht="13.5" customHeight="1" x14ac:dyDescent="0.3">
      <c r="A759" s="103"/>
      <c r="B759" s="104"/>
      <c r="C759" s="90"/>
      <c r="D759" s="90"/>
      <c r="E759" s="90"/>
      <c r="F759" s="90"/>
      <c r="G759" s="90"/>
      <c r="H759" s="90"/>
      <c r="K759" s="105"/>
    </row>
    <row r="760" spans="1:11" ht="13.5" customHeight="1" x14ac:dyDescent="0.3">
      <c r="A760" s="103"/>
      <c r="B760" s="104"/>
      <c r="C760" s="90"/>
      <c r="D760" s="90"/>
      <c r="E760" s="90"/>
      <c r="F760" s="90"/>
      <c r="G760" s="90"/>
      <c r="H760" s="90"/>
      <c r="K760" s="105"/>
    </row>
    <row r="761" spans="1:11" ht="13.5" customHeight="1" x14ac:dyDescent="0.3">
      <c r="A761" s="103"/>
      <c r="B761" s="104"/>
      <c r="C761" s="90"/>
      <c r="D761" s="90"/>
      <c r="E761" s="90"/>
      <c r="F761" s="90"/>
      <c r="G761" s="90"/>
      <c r="H761" s="90"/>
      <c r="K761" s="105"/>
    </row>
    <row r="762" spans="1:11" ht="13.5" customHeight="1" x14ac:dyDescent="0.3">
      <c r="A762" s="103"/>
      <c r="B762" s="104"/>
      <c r="C762" s="90"/>
      <c r="D762" s="90"/>
      <c r="E762" s="90"/>
      <c r="F762" s="90"/>
      <c r="G762" s="90"/>
      <c r="H762" s="90"/>
      <c r="K762" s="105"/>
    </row>
    <row r="763" spans="1:11" ht="13.5" customHeight="1" x14ac:dyDescent="0.3">
      <c r="A763" s="103"/>
      <c r="B763" s="104"/>
      <c r="C763" s="90"/>
      <c r="D763" s="90"/>
      <c r="E763" s="90"/>
      <c r="F763" s="90"/>
      <c r="G763" s="90"/>
      <c r="H763" s="90"/>
      <c r="K763" s="105"/>
    </row>
    <row r="764" spans="1:11" ht="13.5" customHeight="1" x14ac:dyDescent="0.3">
      <c r="A764" s="103"/>
      <c r="B764" s="104"/>
      <c r="C764" s="90"/>
      <c r="D764" s="90"/>
      <c r="E764" s="90"/>
      <c r="F764" s="90"/>
      <c r="G764" s="90"/>
      <c r="H764" s="90"/>
      <c r="K764" s="105"/>
    </row>
    <row r="765" spans="1:11" ht="13.5" customHeight="1" x14ac:dyDescent="0.3">
      <c r="A765" s="103"/>
      <c r="B765" s="104"/>
      <c r="C765" s="90"/>
      <c r="D765" s="90"/>
      <c r="E765" s="90"/>
      <c r="F765" s="90"/>
      <c r="G765" s="90"/>
      <c r="H765" s="90"/>
      <c r="K765" s="105"/>
    </row>
    <row r="766" spans="1:11" ht="13.5" customHeight="1" x14ac:dyDescent="0.3">
      <c r="A766" s="103"/>
      <c r="B766" s="104"/>
      <c r="C766" s="90"/>
      <c r="D766" s="90"/>
      <c r="E766" s="90"/>
      <c r="F766" s="90"/>
      <c r="G766" s="90"/>
      <c r="H766" s="90"/>
      <c r="K766" s="105"/>
    </row>
    <row r="767" spans="1:11" ht="13.5" customHeight="1" x14ac:dyDescent="0.3">
      <c r="A767" s="103"/>
      <c r="B767" s="104"/>
      <c r="C767" s="90"/>
      <c r="D767" s="90"/>
      <c r="E767" s="90"/>
      <c r="F767" s="90"/>
      <c r="G767" s="90"/>
      <c r="H767" s="90"/>
      <c r="K767" s="105"/>
    </row>
    <row r="768" spans="1:11" ht="13.5" customHeight="1" x14ac:dyDescent="0.3">
      <c r="A768" s="103"/>
      <c r="B768" s="104"/>
      <c r="C768" s="90"/>
      <c r="D768" s="90"/>
      <c r="E768" s="90"/>
      <c r="F768" s="90"/>
      <c r="G768" s="90"/>
      <c r="H768" s="90"/>
      <c r="K768" s="105"/>
    </row>
    <row r="769" spans="1:11" ht="13.5" customHeight="1" x14ac:dyDescent="0.3">
      <c r="A769" s="103"/>
      <c r="B769" s="104"/>
      <c r="C769" s="90"/>
      <c r="D769" s="90"/>
      <c r="E769" s="90"/>
      <c r="F769" s="90"/>
      <c r="G769" s="90"/>
      <c r="H769" s="90"/>
      <c r="K769" s="105"/>
    </row>
    <row r="770" spans="1:11" ht="13.5" customHeight="1" x14ac:dyDescent="0.3">
      <c r="A770" s="103"/>
      <c r="B770" s="104"/>
      <c r="C770" s="90"/>
      <c r="D770" s="90"/>
      <c r="E770" s="90"/>
      <c r="F770" s="90"/>
      <c r="G770" s="90"/>
      <c r="H770" s="90"/>
      <c r="K770" s="105"/>
    </row>
    <row r="771" spans="1:11" s="143" customFormat="1" ht="13.5" customHeight="1" x14ac:dyDescent="0.3">
      <c r="A771" s="103"/>
      <c r="B771" s="104"/>
      <c r="C771" s="99"/>
      <c r="D771" s="99"/>
      <c r="E771" s="99"/>
      <c r="F771" s="99"/>
      <c r="G771" s="99"/>
      <c r="H771" s="99"/>
      <c r="I771" s="99"/>
      <c r="J771" s="99"/>
      <c r="K771" s="105"/>
    </row>
    <row r="772" spans="1:11" s="143" customFormat="1" ht="13.5" customHeight="1" x14ac:dyDescent="0.3">
      <c r="A772" s="103"/>
      <c r="B772" s="104"/>
      <c r="C772" s="99"/>
      <c r="D772" s="99"/>
      <c r="E772" s="99"/>
      <c r="F772" s="99"/>
      <c r="G772" s="99"/>
      <c r="H772" s="99"/>
      <c r="I772" s="99"/>
      <c r="J772" s="99"/>
      <c r="K772" s="105"/>
    </row>
    <row r="773" spans="1:11" ht="13.5" customHeight="1" x14ac:dyDescent="0.3">
      <c r="A773" s="103"/>
      <c r="B773" s="104"/>
      <c r="C773" s="90"/>
      <c r="D773" s="90"/>
      <c r="E773" s="90"/>
      <c r="F773" s="90"/>
      <c r="G773" s="90"/>
      <c r="H773" s="90"/>
      <c r="K773" s="105"/>
    </row>
    <row r="774" spans="1:11" ht="13.5" customHeight="1" x14ac:dyDescent="0.3">
      <c r="A774" s="116"/>
      <c r="B774" s="123"/>
      <c r="C774" s="97"/>
      <c r="D774" s="97"/>
      <c r="E774" s="97"/>
      <c r="F774" s="97"/>
      <c r="G774" s="97"/>
      <c r="H774" s="97"/>
      <c r="I774" s="97"/>
      <c r="J774" s="97"/>
      <c r="K774" s="119"/>
    </row>
  </sheetData>
  <mergeCells count="6">
    <mergeCell ref="D77:G77"/>
    <mergeCell ref="B146:J146"/>
    <mergeCell ref="B187:G187"/>
    <mergeCell ref="B747:H747"/>
    <mergeCell ref="B79:C79"/>
    <mergeCell ref="D79:G79"/>
  </mergeCells>
  <printOptions horizontalCentered="1"/>
  <pageMargins left="0.2" right="0.2" top="0.75" bottom="0.5" header="0.45" footer="0.3"/>
  <pageSetup scale="70" orientation="portrait" r:id="rId1"/>
  <headerFooter alignWithMargins="0">
    <oddHeader xml:space="preserve">&amp;LSECTION 1: PRELIMINARIES AND GENERAL DESCRIPTIONS&amp;R                 PROPOSED DHARKENLEY DISTRICT COMMUNITY CENTER </oddHeader>
    <oddFooter>&amp;C1/&amp;P</oddFooter>
  </headerFooter>
  <rowBreaks count="10" manualBreakCount="10">
    <brk id="71" max="10" man="1"/>
    <brk id="145" max="10" man="1"/>
    <brk id="214" max="10" man="1"/>
    <brk id="284" max="10" man="1"/>
    <brk id="352" max="10" man="1"/>
    <brk id="420" max="10" man="1"/>
    <brk id="488" max="10" man="1"/>
    <brk id="556" max="10" man="1"/>
    <brk id="637" max="10" man="1"/>
    <brk id="70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1"/>
  <sheetViews>
    <sheetView showWhiteSpace="0" view="pageBreakPreview" topLeftCell="A196" zoomScale="125" zoomScaleNormal="125" zoomScaleSheetLayoutView="95" zoomScalePageLayoutView="125" workbookViewId="0">
      <selection activeCell="F194" sqref="F194"/>
    </sheetView>
  </sheetViews>
  <sheetFormatPr defaultColWidth="8.81640625" defaultRowHeight="14.5" x14ac:dyDescent="0.35"/>
  <cols>
    <col min="1" max="1" width="5.81640625" customWidth="1"/>
    <col min="2" max="2" width="52.81640625" customWidth="1"/>
    <col min="3" max="3" width="10.81640625" customWidth="1"/>
    <col min="4" max="4" width="9.7265625" customWidth="1"/>
    <col min="5" max="5" width="9.81640625" style="77" customWidth="1"/>
    <col min="6" max="6" width="10.7265625" style="53" customWidth="1"/>
    <col min="7" max="7" width="13.1796875" style="53" customWidth="1"/>
  </cols>
  <sheetData>
    <row r="1" spans="1:7" x14ac:dyDescent="0.35">
      <c r="A1" s="7"/>
      <c r="B1" s="225" t="s">
        <v>496</v>
      </c>
      <c r="C1" s="225"/>
      <c r="D1" s="225"/>
      <c r="E1" s="225"/>
      <c r="F1" s="225"/>
      <c r="G1" s="226"/>
    </row>
    <row r="2" spans="1:7" x14ac:dyDescent="0.35">
      <c r="A2" s="7"/>
      <c r="B2" s="227"/>
      <c r="C2" s="228"/>
      <c r="D2" s="228"/>
      <c r="E2" s="228"/>
      <c r="F2" s="228"/>
      <c r="G2" s="229"/>
    </row>
    <row r="3" spans="1:7" x14ac:dyDescent="0.35">
      <c r="A3" s="7"/>
      <c r="B3" s="230" t="s">
        <v>0</v>
      </c>
      <c r="C3" s="230"/>
      <c r="D3" s="230"/>
      <c r="E3" s="230"/>
      <c r="F3" s="230"/>
      <c r="G3" s="231"/>
    </row>
    <row r="4" spans="1:7" x14ac:dyDescent="0.35">
      <c r="A4" s="7"/>
      <c r="B4" s="232"/>
      <c r="C4" s="233"/>
      <c r="D4" s="233"/>
      <c r="E4" s="233"/>
      <c r="F4" s="233"/>
      <c r="G4" s="234"/>
    </row>
    <row r="5" spans="1:7" x14ac:dyDescent="0.35">
      <c r="A5" s="7"/>
      <c r="B5" s="222" t="s">
        <v>1</v>
      </c>
      <c r="C5" s="223"/>
      <c r="D5" s="223"/>
      <c r="E5" s="223"/>
      <c r="F5" s="223"/>
      <c r="G5" s="224"/>
    </row>
    <row r="6" spans="1:7" x14ac:dyDescent="0.35">
      <c r="A6" s="7"/>
      <c r="B6" s="222" t="s">
        <v>2</v>
      </c>
      <c r="C6" s="223"/>
      <c r="D6" s="223"/>
      <c r="E6" s="223"/>
      <c r="F6" s="223"/>
      <c r="G6" s="224"/>
    </row>
    <row r="7" spans="1:7" x14ac:dyDescent="0.35">
      <c r="A7" s="7"/>
      <c r="B7" s="222" t="s">
        <v>3</v>
      </c>
      <c r="C7" s="223"/>
      <c r="D7" s="223"/>
      <c r="E7" s="223"/>
      <c r="F7" s="223"/>
      <c r="G7" s="224"/>
    </row>
    <row r="8" spans="1:7" x14ac:dyDescent="0.35">
      <c r="A8" s="7"/>
      <c r="B8" s="238"/>
      <c r="C8" s="239"/>
      <c r="D8" s="239"/>
      <c r="E8" s="239"/>
      <c r="F8" s="239"/>
      <c r="G8" s="240"/>
    </row>
    <row r="9" spans="1:7" x14ac:dyDescent="0.35">
      <c r="A9" s="7"/>
      <c r="B9" s="39" t="s">
        <v>4</v>
      </c>
      <c r="C9" s="238"/>
      <c r="D9" s="239"/>
      <c r="E9" s="239"/>
      <c r="F9" s="239"/>
      <c r="G9" s="240"/>
    </row>
    <row r="10" spans="1:7" x14ac:dyDescent="0.35">
      <c r="A10" s="7"/>
      <c r="B10" s="37" t="s">
        <v>5</v>
      </c>
      <c r="C10" s="241" t="s">
        <v>6</v>
      </c>
      <c r="D10" s="242"/>
      <c r="E10" s="242"/>
      <c r="F10" s="242"/>
      <c r="G10" s="243"/>
    </row>
    <row r="11" spans="1:7" x14ac:dyDescent="0.35">
      <c r="A11" s="7"/>
      <c r="B11" s="37" t="s">
        <v>498</v>
      </c>
      <c r="C11" s="241" t="s">
        <v>499</v>
      </c>
      <c r="D11" s="242"/>
      <c r="E11" s="242"/>
      <c r="F11" s="242"/>
      <c r="G11" s="243"/>
    </row>
    <row r="12" spans="1:7" x14ac:dyDescent="0.35">
      <c r="A12" s="7"/>
      <c r="B12" s="37" t="s">
        <v>8</v>
      </c>
      <c r="C12" s="241" t="s">
        <v>497</v>
      </c>
      <c r="D12" s="242"/>
      <c r="E12" s="242"/>
      <c r="F12" s="242"/>
      <c r="G12" s="243"/>
    </row>
    <row r="13" spans="1:7" ht="27" customHeight="1" x14ac:dyDescent="0.35">
      <c r="A13" s="7"/>
      <c r="B13" s="37" t="s">
        <v>9</v>
      </c>
      <c r="C13" s="244" t="s">
        <v>479</v>
      </c>
      <c r="D13" s="245"/>
      <c r="E13" s="245"/>
      <c r="F13" s="245"/>
      <c r="G13" s="246"/>
    </row>
    <row r="14" spans="1:7" x14ac:dyDescent="0.35">
      <c r="A14" s="7"/>
      <c r="B14" s="37" t="s">
        <v>10</v>
      </c>
      <c r="C14" s="247"/>
      <c r="D14" s="248"/>
      <c r="E14" s="248"/>
      <c r="F14" s="248"/>
      <c r="G14" s="249"/>
    </row>
    <row r="15" spans="1:7" x14ac:dyDescent="0.35">
      <c r="A15" s="7"/>
      <c r="B15" s="37" t="s">
        <v>11</v>
      </c>
      <c r="C15" s="247"/>
      <c r="D15" s="248"/>
      <c r="E15" s="248"/>
      <c r="F15" s="248"/>
      <c r="G15" s="249"/>
    </row>
    <row r="16" spans="1:7" x14ac:dyDescent="0.35">
      <c r="A16" s="7"/>
      <c r="B16" s="37" t="s">
        <v>12</v>
      </c>
      <c r="C16" s="247"/>
      <c r="D16" s="248"/>
      <c r="E16" s="248"/>
      <c r="F16" s="248"/>
      <c r="G16" s="249"/>
    </row>
    <row r="17" spans="1:7" x14ac:dyDescent="0.35">
      <c r="A17" s="4"/>
      <c r="B17" s="2"/>
      <c r="C17" s="3"/>
      <c r="D17" s="3"/>
      <c r="E17" s="71"/>
      <c r="F17" s="48"/>
      <c r="G17" s="56"/>
    </row>
    <row r="18" spans="1:7" x14ac:dyDescent="0.35">
      <c r="A18" s="250" t="s">
        <v>495</v>
      </c>
      <c r="B18" s="251"/>
      <c r="C18" s="251"/>
      <c r="D18" s="251"/>
      <c r="E18" s="251"/>
      <c r="F18" s="251"/>
      <c r="G18" s="252"/>
    </row>
    <row r="19" spans="1:7" ht="43.5" x14ac:dyDescent="0.35">
      <c r="A19" s="5" t="s">
        <v>92</v>
      </c>
      <c r="B19" s="38" t="s">
        <v>13</v>
      </c>
      <c r="C19" s="36" t="s">
        <v>14</v>
      </c>
      <c r="D19" s="38" t="s">
        <v>15</v>
      </c>
      <c r="E19" s="72" t="s">
        <v>128</v>
      </c>
      <c r="F19" s="49" t="s">
        <v>95</v>
      </c>
      <c r="G19" s="57" t="s">
        <v>85</v>
      </c>
    </row>
    <row r="20" spans="1:7" x14ac:dyDescent="0.35">
      <c r="A20" s="6"/>
      <c r="B20" s="31" t="s">
        <v>16</v>
      </c>
      <c r="C20" s="33"/>
      <c r="D20" s="43"/>
      <c r="E20" s="73"/>
      <c r="F20" s="50"/>
      <c r="G20" s="58"/>
    </row>
    <row r="21" spans="1:7" x14ac:dyDescent="0.35">
      <c r="A21" s="6"/>
      <c r="B21" s="31" t="s">
        <v>17</v>
      </c>
      <c r="C21" s="33"/>
      <c r="D21" s="43"/>
      <c r="E21" s="73"/>
      <c r="F21" s="50"/>
      <c r="G21" s="58"/>
    </row>
    <row r="22" spans="1:7" ht="29" x14ac:dyDescent="0.35">
      <c r="A22" s="8" t="s">
        <v>18</v>
      </c>
      <c r="B22" s="41" t="s">
        <v>500</v>
      </c>
      <c r="C22" s="33"/>
      <c r="D22" s="43" t="s">
        <v>19</v>
      </c>
      <c r="E22" s="73">
        <v>1</v>
      </c>
      <c r="F22" s="50"/>
      <c r="G22" s="58">
        <f t="shared" ref="G22:G23" si="0">F22*E22</f>
        <v>0</v>
      </c>
    </row>
    <row r="23" spans="1:7" x14ac:dyDescent="0.35">
      <c r="A23" s="8" t="s">
        <v>20</v>
      </c>
      <c r="B23" s="41" t="s">
        <v>21</v>
      </c>
      <c r="C23" s="33"/>
      <c r="D23" s="43" t="s">
        <v>19</v>
      </c>
      <c r="E23" s="73">
        <v>1</v>
      </c>
      <c r="F23" s="50"/>
      <c r="G23" s="58">
        <f t="shared" si="0"/>
        <v>0</v>
      </c>
    </row>
    <row r="24" spans="1:7" ht="28" customHeight="1" thickBot="1" x14ac:dyDescent="0.4">
      <c r="A24" s="235" t="s">
        <v>86</v>
      </c>
      <c r="B24" s="236"/>
      <c r="C24" s="236"/>
      <c r="D24" s="236"/>
      <c r="E24" s="236"/>
      <c r="F24" s="237"/>
      <c r="G24" s="69">
        <f>SUM(G22:G23)</f>
        <v>0</v>
      </c>
    </row>
    <row r="25" spans="1:7" x14ac:dyDescent="0.35">
      <c r="A25" s="6"/>
      <c r="B25" s="31" t="s">
        <v>93</v>
      </c>
      <c r="C25" s="33"/>
      <c r="D25" s="43"/>
      <c r="E25" s="73"/>
      <c r="F25" s="50"/>
      <c r="G25" s="59"/>
    </row>
    <row r="26" spans="1:7" x14ac:dyDescent="0.35">
      <c r="A26" s="8"/>
      <c r="B26" s="31" t="s">
        <v>23</v>
      </c>
      <c r="C26" s="33"/>
      <c r="D26" s="43"/>
      <c r="E26" s="73"/>
      <c r="F26" s="50"/>
      <c r="G26" s="58"/>
    </row>
    <row r="27" spans="1:7" ht="43.5" x14ac:dyDescent="0.35">
      <c r="A27" s="8" t="s">
        <v>24</v>
      </c>
      <c r="B27" s="41" t="s">
        <v>97</v>
      </c>
      <c r="C27" s="33"/>
      <c r="D27" s="43" t="s">
        <v>30</v>
      </c>
      <c r="E27" s="73">
        <f>35*22</f>
        <v>770</v>
      </c>
      <c r="F27" s="50"/>
      <c r="G27" s="58">
        <f>F27*E27</f>
        <v>0</v>
      </c>
    </row>
    <row r="28" spans="1:7" x14ac:dyDescent="0.35">
      <c r="A28" s="8"/>
      <c r="B28" s="41" t="s">
        <v>58</v>
      </c>
      <c r="C28" s="33"/>
      <c r="D28" s="43"/>
      <c r="E28" s="73"/>
      <c r="F28" s="50"/>
      <c r="G28" s="58"/>
    </row>
    <row r="29" spans="1:7" ht="29" x14ac:dyDescent="0.35">
      <c r="A29" s="8" t="s">
        <v>96</v>
      </c>
      <c r="B29" s="41" t="s">
        <v>98</v>
      </c>
      <c r="C29" s="33"/>
      <c r="D29" s="43" t="s">
        <v>25</v>
      </c>
      <c r="E29" s="73">
        <f>243*0.6*1</f>
        <v>145.79999999999998</v>
      </c>
      <c r="F29" s="50"/>
      <c r="G29" s="58">
        <f t="shared" ref="G29:G38" si="1">F29*E29</f>
        <v>0</v>
      </c>
    </row>
    <row r="30" spans="1:7" x14ac:dyDescent="0.35">
      <c r="A30" s="8"/>
      <c r="B30" s="41"/>
      <c r="C30" s="33"/>
      <c r="D30" s="43"/>
      <c r="E30" s="73"/>
      <c r="F30" s="50"/>
      <c r="G30" s="58"/>
    </row>
    <row r="31" spans="1:7" s="196" customFormat="1" ht="29" x14ac:dyDescent="0.35">
      <c r="A31" s="189" t="s">
        <v>26</v>
      </c>
      <c r="B31" s="190" t="s">
        <v>99</v>
      </c>
      <c r="C31" s="191"/>
      <c r="D31" s="192" t="s">
        <v>25</v>
      </c>
      <c r="E31" s="193">
        <f>E29-E33</f>
        <v>41.309999999999988</v>
      </c>
      <c r="F31" s="194"/>
      <c r="G31" s="195">
        <f t="shared" si="1"/>
        <v>0</v>
      </c>
    </row>
    <row r="32" spans="1:7" s="196" customFormat="1" x14ac:dyDescent="0.35">
      <c r="A32" s="189"/>
      <c r="B32" s="190"/>
      <c r="C32" s="191"/>
      <c r="D32" s="192"/>
      <c r="E32" s="193"/>
      <c r="F32" s="194"/>
      <c r="G32" s="195"/>
    </row>
    <row r="33" spans="1:7" s="196" customFormat="1" x14ac:dyDescent="0.35">
      <c r="A33" s="197" t="s">
        <v>27</v>
      </c>
      <c r="B33" s="190" t="s">
        <v>100</v>
      </c>
      <c r="C33" s="191"/>
      <c r="D33" s="192" t="s">
        <v>25</v>
      </c>
      <c r="E33" s="193">
        <f>243*0.4*0.75+243*0.6*0.05+243*0.5*0.2</f>
        <v>104.49</v>
      </c>
      <c r="F33" s="194"/>
      <c r="G33" s="195">
        <f t="shared" si="1"/>
        <v>0</v>
      </c>
    </row>
    <row r="34" spans="1:7" ht="15.5" x14ac:dyDescent="0.35">
      <c r="A34" s="45"/>
      <c r="B34" s="46" t="s">
        <v>112</v>
      </c>
      <c r="C34" s="33"/>
      <c r="D34" s="43"/>
      <c r="E34" s="73"/>
      <c r="F34" s="50"/>
      <c r="G34" s="58"/>
    </row>
    <row r="35" spans="1:7" ht="52" x14ac:dyDescent="0.35">
      <c r="A35" s="45" t="s">
        <v>29</v>
      </c>
      <c r="B35" s="47" t="s">
        <v>113</v>
      </c>
      <c r="C35" s="33"/>
      <c r="D35" s="43" t="s">
        <v>25</v>
      </c>
      <c r="E35" s="73">
        <f>31.5*18*0.3</f>
        <v>170.1</v>
      </c>
      <c r="F35" s="50"/>
      <c r="G35" s="58">
        <f t="shared" si="1"/>
        <v>0</v>
      </c>
    </row>
    <row r="36" spans="1:7" x14ac:dyDescent="0.35">
      <c r="A36" s="45"/>
      <c r="B36" s="47"/>
      <c r="C36" s="33"/>
      <c r="D36" s="43"/>
      <c r="E36" s="73"/>
      <c r="F36" s="50"/>
      <c r="G36" s="58"/>
    </row>
    <row r="37" spans="1:7" ht="15.5" x14ac:dyDescent="0.35">
      <c r="A37" s="45"/>
      <c r="B37" s="46" t="s">
        <v>114</v>
      </c>
      <c r="C37" s="33"/>
      <c r="D37" s="43"/>
      <c r="E37" s="73"/>
      <c r="F37" s="50"/>
      <c r="G37" s="58"/>
    </row>
    <row r="38" spans="1:7" ht="39" x14ac:dyDescent="0.35">
      <c r="A38" s="45" t="s">
        <v>119</v>
      </c>
      <c r="B38" s="47" t="s">
        <v>115</v>
      </c>
      <c r="C38" s="33"/>
      <c r="D38" s="43" t="s">
        <v>30</v>
      </c>
      <c r="E38" s="73">
        <f>31.5*18</f>
        <v>567</v>
      </c>
      <c r="F38" s="50"/>
      <c r="G38" s="58">
        <f t="shared" si="1"/>
        <v>0</v>
      </c>
    </row>
    <row r="39" spans="1:7" x14ac:dyDescent="0.35">
      <c r="A39" s="45"/>
      <c r="B39" s="41"/>
      <c r="C39" s="33"/>
      <c r="D39" s="43"/>
      <c r="E39" s="73"/>
      <c r="F39" s="50"/>
      <c r="G39" s="58"/>
    </row>
    <row r="40" spans="1:7" x14ac:dyDescent="0.35">
      <c r="A40" s="9"/>
      <c r="B40" s="16" t="s">
        <v>28</v>
      </c>
      <c r="C40" s="43"/>
      <c r="D40" s="43"/>
      <c r="E40" s="73"/>
      <c r="F40" s="50"/>
      <c r="G40" s="58"/>
    </row>
    <row r="41" spans="1:7" x14ac:dyDescent="0.35">
      <c r="A41" s="9"/>
      <c r="B41" s="16"/>
      <c r="C41" s="43"/>
      <c r="D41" s="43"/>
      <c r="E41" s="73"/>
      <c r="F41" s="50"/>
      <c r="G41" s="58"/>
    </row>
    <row r="42" spans="1:7" x14ac:dyDescent="0.35">
      <c r="A42" s="9"/>
      <c r="B42" s="16" t="s">
        <v>509</v>
      </c>
      <c r="C42" s="43"/>
      <c r="D42" s="43"/>
      <c r="E42" s="73"/>
      <c r="F42" s="50"/>
      <c r="G42" s="58"/>
    </row>
    <row r="43" spans="1:7" x14ac:dyDescent="0.35">
      <c r="A43" s="9" t="s">
        <v>31</v>
      </c>
      <c r="B43" s="26" t="s">
        <v>129</v>
      </c>
      <c r="C43" s="43"/>
      <c r="D43" s="43" t="s">
        <v>25</v>
      </c>
      <c r="E43" s="73">
        <f>243*0.6*0.05</f>
        <v>7.2899999999999991</v>
      </c>
      <c r="F43" s="50"/>
      <c r="G43" s="58">
        <f>F43*E43</f>
        <v>0</v>
      </c>
    </row>
    <row r="44" spans="1:7" x14ac:dyDescent="0.35">
      <c r="A44" s="9"/>
      <c r="B44" s="26"/>
      <c r="C44" s="43"/>
      <c r="D44" s="43"/>
      <c r="E44" s="73"/>
      <c r="F44" s="50"/>
      <c r="G44" s="50"/>
    </row>
    <row r="45" spans="1:7" x14ac:dyDescent="0.35">
      <c r="A45" s="9"/>
      <c r="B45" s="16" t="s">
        <v>505</v>
      </c>
      <c r="C45" s="43"/>
      <c r="D45" s="43"/>
      <c r="E45" s="73"/>
      <c r="F45" s="50"/>
      <c r="G45" s="50"/>
    </row>
    <row r="46" spans="1:7" x14ac:dyDescent="0.35">
      <c r="A46" s="9"/>
      <c r="B46" s="26"/>
      <c r="C46" s="43"/>
      <c r="D46" s="43"/>
      <c r="E46" s="73"/>
      <c r="F46" s="50"/>
      <c r="G46" s="58"/>
    </row>
    <row r="47" spans="1:7" x14ac:dyDescent="0.35">
      <c r="A47" s="9" t="s">
        <v>120</v>
      </c>
      <c r="B47" s="26" t="s">
        <v>480</v>
      </c>
      <c r="C47" s="43"/>
      <c r="D47" s="43" t="s">
        <v>25</v>
      </c>
      <c r="E47" s="73">
        <f>243*0.5*0.2</f>
        <v>24.3</v>
      </c>
      <c r="F47" s="50"/>
      <c r="G47" s="58">
        <f>F47*E47</f>
        <v>0</v>
      </c>
    </row>
    <row r="48" spans="1:7" x14ac:dyDescent="0.35">
      <c r="A48" s="9"/>
      <c r="B48" s="26"/>
      <c r="C48" s="43"/>
      <c r="D48" s="43"/>
      <c r="E48" s="73"/>
      <c r="F48" s="50"/>
      <c r="G48" s="58">
        <f t="shared" ref="G48:G51" si="2">F48*E48</f>
        <v>0</v>
      </c>
    </row>
    <row r="49" spans="1:7" x14ac:dyDescent="0.35">
      <c r="A49" s="9" t="s">
        <v>32</v>
      </c>
      <c r="B49" s="26" t="s">
        <v>501</v>
      </c>
      <c r="C49" s="43"/>
      <c r="D49" s="43" t="s">
        <v>25</v>
      </c>
      <c r="E49" s="73">
        <f>32*1*1*0.35</f>
        <v>11.2</v>
      </c>
      <c r="F49" s="50"/>
      <c r="G49" s="58">
        <f t="shared" si="2"/>
        <v>0</v>
      </c>
    </row>
    <row r="50" spans="1:7" x14ac:dyDescent="0.35">
      <c r="A50" s="9"/>
      <c r="B50" s="26"/>
      <c r="C50" s="43"/>
      <c r="D50" s="43"/>
      <c r="E50" s="73"/>
      <c r="F50" s="50"/>
      <c r="G50" s="58">
        <f t="shared" si="2"/>
        <v>0</v>
      </c>
    </row>
    <row r="51" spans="1:7" x14ac:dyDescent="0.35">
      <c r="A51" s="9" t="s">
        <v>481</v>
      </c>
      <c r="B51" s="26" t="s">
        <v>502</v>
      </c>
      <c r="C51" s="43"/>
      <c r="D51" s="43" t="s">
        <v>25</v>
      </c>
      <c r="E51" s="73">
        <f>(16*0.4*0.4*1.6)+(16*0.3*0.3*1.6)</f>
        <v>6.4</v>
      </c>
      <c r="F51" s="50"/>
      <c r="G51" s="58">
        <f t="shared" si="2"/>
        <v>0</v>
      </c>
    </row>
    <row r="52" spans="1:7" x14ac:dyDescent="0.35">
      <c r="A52" s="9"/>
      <c r="B52" s="26"/>
      <c r="C52" s="43"/>
      <c r="D52" s="43"/>
      <c r="E52" s="73"/>
      <c r="F52" s="50"/>
      <c r="G52" s="58"/>
    </row>
    <row r="53" spans="1:7" x14ac:dyDescent="0.35">
      <c r="A53" s="9" t="s">
        <v>34</v>
      </c>
      <c r="B53" s="26" t="s">
        <v>33</v>
      </c>
      <c r="C53" s="43"/>
      <c r="D53" s="43" t="s">
        <v>25</v>
      </c>
      <c r="E53" s="73">
        <f>243*0.4*0.2</f>
        <v>19.440000000000001</v>
      </c>
      <c r="F53" s="50"/>
      <c r="G53" s="58">
        <f>F53*E53</f>
        <v>0</v>
      </c>
    </row>
    <row r="54" spans="1:7" x14ac:dyDescent="0.35">
      <c r="A54" s="9"/>
      <c r="B54" s="26"/>
      <c r="C54" s="43"/>
      <c r="D54" s="43"/>
      <c r="E54" s="73"/>
      <c r="F54" s="50"/>
      <c r="G54" s="58">
        <f>F54*E54</f>
        <v>0</v>
      </c>
    </row>
    <row r="55" spans="1:7" x14ac:dyDescent="0.35">
      <c r="A55" s="9" t="s">
        <v>121</v>
      </c>
      <c r="B55" s="26" t="s">
        <v>101</v>
      </c>
      <c r="C55" s="43"/>
      <c r="D55" s="44" t="s">
        <v>30</v>
      </c>
      <c r="E55" s="73">
        <f>E38</f>
        <v>567</v>
      </c>
      <c r="F55" s="50"/>
      <c r="G55" s="58">
        <f>F55*E55</f>
        <v>0</v>
      </c>
    </row>
    <row r="56" spans="1:7" x14ac:dyDescent="0.35">
      <c r="A56" s="9"/>
      <c r="B56" s="26"/>
      <c r="C56" s="43"/>
      <c r="D56" s="44"/>
      <c r="E56" s="73"/>
      <c r="F56" s="50"/>
      <c r="G56" s="58"/>
    </row>
    <row r="57" spans="1:7" x14ac:dyDescent="0.35">
      <c r="A57" s="9"/>
      <c r="B57" s="16" t="s">
        <v>35</v>
      </c>
      <c r="C57" s="43"/>
      <c r="D57" s="44"/>
      <c r="E57" s="73"/>
      <c r="F57" s="50"/>
      <c r="G57" s="58"/>
    </row>
    <row r="58" spans="1:7" ht="43.5" x14ac:dyDescent="0.35">
      <c r="A58" s="9"/>
      <c r="B58" s="27" t="s">
        <v>36</v>
      </c>
      <c r="C58" s="43"/>
      <c r="D58" s="43"/>
      <c r="E58" s="74"/>
      <c r="F58" s="50"/>
      <c r="G58" s="58"/>
    </row>
    <row r="59" spans="1:7" x14ac:dyDescent="0.35">
      <c r="A59" s="9"/>
      <c r="B59" s="27"/>
      <c r="C59" s="43"/>
      <c r="D59" s="43"/>
      <c r="E59" s="74"/>
      <c r="F59" s="50"/>
      <c r="G59" s="58"/>
    </row>
    <row r="60" spans="1:7" x14ac:dyDescent="0.35">
      <c r="A60" s="9" t="s">
        <v>122</v>
      </c>
      <c r="B60" s="26" t="s">
        <v>37</v>
      </c>
      <c r="C60" s="43"/>
      <c r="D60" s="43" t="s">
        <v>102</v>
      </c>
      <c r="E60" s="74">
        <v>2944</v>
      </c>
      <c r="F60" s="51"/>
      <c r="G60" s="58">
        <f>F60*E60</f>
        <v>0</v>
      </c>
    </row>
    <row r="61" spans="1:7" x14ac:dyDescent="0.35">
      <c r="A61" s="9"/>
      <c r="B61" s="26"/>
      <c r="C61" s="43"/>
      <c r="D61" s="43"/>
      <c r="E61" s="74"/>
      <c r="F61" s="51"/>
      <c r="G61" s="58"/>
    </row>
    <row r="62" spans="1:7" x14ac:dyDescent="0.35">
      <c r="A62" s="9" t="s">
        <v>503</v>
      </c>
      <c r="B62" s="26" t="s">
        <v>506</v>
      </c>
      <c r="C62" s="43"/>
      <c r="D62" s="43" t="s">
        <v>102</v>
      </c>
      <c r="E62" s="74">
        <v>4416</v>
      </c>
      <c r="F62" s="51"/>
      <c r="G62" s="58">
        <f>F62*E62</f>
        <v>0</v>
      </c>
    </row>
    <row r="63" spans="1:7" x14ac:dyDescent="0.35">
      <c r="A63" s="9"/>
      <c r="B63" s="26"/>
      <c r="C63" s="43"/>
      <c r="D63" s="43"/>
      <c r="E63" s="74"/>
      <c r="F63" s="51"/>
      <c r="G63" s="58"/>
    </row>
    <row r="64" spans="1:7" x14ac:dyDescent="0.35">
      <c r="A64" s="9"/>
      <c r="B64" s="26"/>
      <c r="C64" s="43"/>
      <c r="D64" s="43"/>
      <c r="E64" s="74"/>
      <c r="F64" s="51"/>
      <c r="G64" s="58"/>
    </row>
    <row r="65" spans="1:7" x14ac:dyDescent="0.35">
      <c r="A65" s="9"/>
      <c r="B65" s="16" t="s">
        <v>39</v>
      </c>
      <c r="C65" s="43"/>
      <c r="D65" s="43"/>
      <c r="E65" s="73"/>
      <c r="F65" s="50"/>
      <c r="G65" s="58"/>
    </row>
    <row r="66" spans="1:7" x14ac:dyDescent="0.35">
      <c r="A66" s="9"/>
      <c r="B66" s="26"/>
      <c r="C66" s="43"/>
      <c r="D66" s="43"/>
      <c r="E66" s="73"/>
      <c r="F66" s="50"/>
      <c r="G66" s="58"/>
    </row>
    <row r="67" spans="1:7" x14ac:dyDescent="0.35">
      <c r="A67" s="9" t="s">
        <v>504</v>
      </c>
      <c r="B67" s="26" t="s">
        <v>482</v>
      </c>
      <c r="C67" s="43"/>
      <c r="D67" s="43" t="s">
        <v>30</v>
      </c>
      <c r="E67" s="73">
        <f>243*0.2*2*2</f>
        <v>194.4</v>
      </c>
      <c r="F67" s="50"/>
      <c r="G67" s="58">
        <f>F67*E67</f>
        <v>0</v>
      </c>
    </row>
    <row r="68" spans="1:7" x14ac:dyDescent="0.35">
      <c r="A68" s="9"/>
      <c r="B68" s="26"/>
      <c r="C68" s="43"/>
      <c r="D68" s="43" t="s">
        <v>30</v>
      </c>
      <c r="E68" s="73">
        <f>32*1.6*1.6</f>
        <v>81.920000000000016</v>
      </c>
      <c r="F68" s="50"/>
      <c r="G68" s="58">
        <f>F68*E68</f>
        <v>0</v>
      </c>
    </row>
    <row r="69" spans="1:7" x14ac:dyDescent="0.35">
      <c r="A69" s="9"/>
      <c r="B69" s="26" t="s">
        <v>507</v>
      </c>
      <c r="C69" s="43"/>
      <c r="D69" s="43"/>
      <c r="E69" s="73"/>
      <c r="F69" s="50"/>
      <c r="G69" s="58"/>
    </row>
    <row r="70" spans="1:7" x14ac:dyDescent="0.35">
      <c r="A70" s="8"/>
      <c r="B70" s="41"/>
      <c r="C70" s="33"/>
      <c r="D70" s="43"/>
      <c r="E70" s="73"/>
      <c r="F70" s="50"/>
      <c r="G70" s="58"/>
    </row>
    <row r="71" spans="1:7" x14ac:dyDescent="0.35">
      <c r="A71" s="9"/>
      <c r="B71" s="16" t="s">
        <v>44</v>
      </c>
      <c r="C71" s="43"/>
      <c r="D71" s="43"/>
      <c r="E71" s="73"/>
      <c r="F71" s="50"/>
      <c r="G71" s="58"/>
    </row>
    <row r="72" spans="1:7" x14ac:dyDescent="0.35">
      <c r="A72" s="9"/>
      <c r="B72" s="27"/>
      <c r="C72" s="43"/>
      <c r="D72" s="43"/>
      <c r="E72" s="73"/>
      <c r="F72" s="50"/>
      <c r="G72" s="58"/>
    </row>
    <row r="73" spans="1:7" x14ac:dyDescent="0.35">
      <c r="A73" s="9" t="s">
        <v>40</v>
      </c>
      <c r="B73" s="26" t="s">
        <v>46</v>
      </c>
      <c r="C73" s="43"/>
      <c r="D73" s="43" t="s">
        <v>30</v>
      </c>
      <c r="E73" s="73">
        <f>E55</f>
        <v>567</v>
      </c>
      <c r="F73" s="50"/>
      <c r="G73" s="58">
        <f>F73*E73</f>
        <v>0</v>
      </c>
    </row>
    <row r="74" spans="1:7" x14ac:dyDescent="0.35">
      <c r="A74" s="37"/>
      <c r="B74" s="37"/>
      <c r="C74" s="33"/>
      <c r="D74" s="43"/>
      <c r="E74" s="73"/>
      <c r="F74" s="50"/>
      <c r="G74" s="58"/>
    </row>
    <row r="75" spans="1:7" x14ac:dyDescent="0.35">
      <c r="A75" s="37"/>
      <c r="B75" s="31" t="s">
        <v>47</v>
      </c>
      <c r="C75" s="33"/>
      <c r="D75" s="43"/>
      <c r="E75" s="73"/>
      <c r="F75" s="50"/>
      <c r="G75" s="58"/>
    </row>
    <row r="76" spans="1:7" x14ac:dyDescent="0.35">
      <c r="A76" s="24"/>
      <c r="B76" s="31"/>
      <c r="C76" s="10"/>
      <c r="D76" s="24"/>
      <c r="E76" s="73"/>
      <c r="F76" s="50"/>
      <c r="G76" s="58"/>
    </row>
    <row r="77" spans="1:7" ht="29" x14ac:dyDescent="0.35">
      <c r="A77" s="24" t="s">
        <v>123</v>
      </c>
      <c r="B77" s="41" t="s">
        <v>103</v>
      </c>
      <c r="C77" s="42"/>
      <c r="D77" s="42" t="s">
        <v>25</v>
      </c>
      <c r="E77" s="75">
        <f>243*0.4*1.15</f>
        <v>111.78</v>
      </c>
      <c r="F77" s="50"/>
      <c r="G77" s="58">
        <f>F77*E77</f>
        <v>0</v>
      </c>
    </row>
    <row r="78" spans="1:7" ht="29" x14ac:dyDescent="0.35">
      <c r="A78" s="24" t="s">
        <v>124</v>
      </c>
      <c r="B78" s="41" t="s">
        <v>130</v>
      </c>
      <c r="C78" s="42"/>
      <c r="D78" s="42" t="s">
        <v>105</v>
      </c>
      <c r="E78" s="75">
        <v>4</v>
      </c>
      <c r="F78" s="50"/>
      <c r="G78" s="58">
        <f>F78*E78</f>
        <v>0</v>
      </c>
    </row>
    <row r="79" spans="1:7" ht="15" thickBot="1" x14ac:dyDescent="0.4">
      <c r="A79" s="24"/>
      <c r="B79" s="41"/>
      <c r="C79" s="42"/>
      <c r="D79" s="42"/>
      <c r="E79" s="75"/>
      <c r="F79" s="50"/>
      <c r="G79" s="60"/>
    </row>
    <row r="80" spans="1:7" ht="15" thickBot="1" x14ac:dyDescent="0.4">
      <c r="A80" s="255" t="s">
        <v>48</v>
      </c>
      <c r="B80" s="256"/>
      <c r="C80" s="256"/>
      <c r="D80" s="256"/>
      <c r="E80" s="256"/>
      <c r="F80" s="257"/>
      <c r="G80" s="61">
        <f>SUM(G27:G78)</f>
        <v>0</v>
      </c>
    </row>
    <row r="81" spans="1:7" ht="15" thickTop="1" x14ac:dyDescent="0.35">
      <c r="A81" s="38" t="s">
        <v>92</v>
      </c>
      <c r="B81" s="31" t="s">
        <v>13</v>
      </c>
      <c r="C81" s="36"/>
      <c r="D81" s="38" t="s">
        <v>15</v>
      </c>
      <c r="E81" s="72" t="s">
        <v>128</v>
      </c>
      <c r="F81" s="49" t="s">
        <v>95</v>
      </c>
      <c r="G81" s="62" t="s">
        <v>85</v>
      </c>
    </row>
    <row r="82" spans="1:7" x14ac:dyDescent="0.35">
      <c r="A82" s="11"/>
      <c r="B82" s="39"/>
      <c r="C82" s="12"/>
      <c r="D82" s="12"/>
      <c r="E82" s="76"/>
      <c r="F82" s="52"/>
      <c r="G82" s="63"/>
    </row>
    <row r="83" spans="1:7" x14ac:dyDescent="0.35">
      <c r="A83" s="9"/>
      <c r="B83" s="31" t="s">
        <v>49</v>
      </c>
      <c r="C83" s="43"/>
      <c r="D83" s="43"/>
      <c r="E83" s="73"/>
      <c r="F83" s="50"/>
      <c r="G83" s="50"/>
    </row>
    <row r="84" spans="1:7" x14ac:dyDescent="0.35">
      <c r="A84" s="9" t="s">
        <v>42</v>
      </c>
      <c r="B84" s="26" t="s">
        <v>485</v>
      </c>
      <c r="C84" s="43"/>
      <c r="D84" s="43" t="s">
        <v>25</v>
      </c>
      <c r="E84" s="73">
        <f>75*0.4*0.4+(119*0.3*0.3)</f>
        <v>22.71</v>
      </c>
      <c r="F84" s="50"/>
      <c r="G84" s="58">
        <f>F84*E84</f>
        <v>0</v>
      </c>
    </row>
    <row r="85" spans="1:7" x14ac:dyDescent="0.35">
      <c r="A85" s="9"/>
      <c r="B85" s="26"/>
      <c r="C85" s="43"/>
      <c r="D85" s="43"/>
      <c r="E85" s="73"/>
      <c r="F85" s="50"/>
      <c r="G85" s="58"/>
    </row>
    <row r="86" spans="1:7" x14ac:dyDescent="0.35">
      <c r="A86" s="9" t="s">
        <v>43</v>
      </c>
      <c r="B86" s="26" t="s">
        <v>52</v>
      </c>
      <c r="C86" s="43"/>
      <c r="D86" s="43" t="s">
        <v>25</v>
      </c>
      <c r="E86" s="73">
        <f>16*0.3*0.3*3.1+(16*0.4*0.4*5.8)</f>
        <v>19.312000000000001</v>
      </c>
      <c r="F86" s="50"/>
      <c r="G86" s="58">
        <f>F86*E86</f>
        <v>0</v>
      </c>
    </row>
    <row r="87" spans="1:7" x14ac:dyDescent="0.35">
      <c r="A87" s="9"/>
      <c r="B87" s="26"/>
      <c r="C87" s="43"/>
      <c r="D87" s="43"/>
      <c r="E87" s="73"/>
      <c r="F87" s="50"/>
      <c r="G87" s="58"/>
    </row>
    <row r="88" spans="1:7" x14ac:dyDescent="0.35">
      <c r="A88" s="9"/>
      <c r="B88" s="16" t="s">
        <v>35</v>
      </c>
      <c r="C88" s="43"/>
      <c r="D88" s="44"/>
      <c r="E88" s="73"/>
      <c r="F88" s="50"/>
      <c r="G88" s="58"/>
    </row>
    <row r="89" spans="1:7" ht="43.5" x14ac:dyDescent="0.35">
      <c r="A89" s="9"/>
      <c r="B89" s="27" t="s">
        <v>36</v>
      </c>
      <c r="C89" s="43"/>
      <c r="D89" s="43"/>
      <c r="E89" s="74"/>
      <c r="F89" s="50"/>
      <c r="G89" s="58"/>
    </row>
    <row r="90" spans="1:7" x14ac:dyDescent="0.35">
      <c r="A90" s="9"/>
      <c r="B90" s="27"/>
      <c r="C90" s="43"/>
      <c r="D90" s="43"/>
      <c r="E90" s="74"/>
      <c r="F90" s="50"/>
      <c r="G90" s="58"/>
    </row>
    <row r="91" spans="1:7" x14ac:dyDescent="0.35">
      <c r="A91" s="9"/>
      <c r="B91" s="26"/>
      <c r="C91" s="43"/>
      <c r="D91" s="43"/>
      <c r="E91" s="74" t="s">
        <v>58</v>
      </c>
      <c r="F91" s="51"/>
      <c r="G91" s="58"/>
    </row>
    <row r="92" spans="1:7" x14ac:dyDescent="0.35">
      <c r="A92" s="9" t="s">
        <v>45</v>
      </c>
      <c r="B92" s="26" t="s">
        <v>37</v>
      </c>
      <c r="C92" s="43"/>
      <c r="D92" s="43" t="s">
        <v>102</v>
      </c>
      <c r="E92" s="74">
        <v>2017</v>
      </c>
      <c r="F92" s="51"/>
      <c r="G92" s="58">
        <f>F92*E92</f>
        <v>0</v>
      </c>
    </row>
    <row r="93" spans="1:7" x14ac:dyDescent="0.35">
      <c r="A93" s="9"/>
      <c r="B93" s="26"/>
      <c r="C93" s="43"/>
      <c r="D93" s="43"/>
      <c r="E93" s="74"/>
      <c r="F93" s="51"/>
      <c r="G93" s="58"/>
    </row>
    <row r="94" spans="1:7" x14ac:dyDescent="0.35">
      <c r="A94" s="9" t="s">
        <v>50</v>
      </c>
      <c r="B94" s="26" t="s">
        <v>508</v>
      </c>
      <c r="C94" s="43"/>
      <c r="D94" s="43" t="s">
        <v>102</v>
      </c>
      <c r="E94" s="74">
        <v>3025.44</v>
      </c>
      <c r="F94" s="51"/>
      <c r="G94" s="58">
        <f>F94*E94</f>
        <v>0</v>
      </c>
    </row>
    <row r="95" spans="1:7" x14ac:dyDescent="0.35">
      <c r="A95" s="9"/>
      <c r="B95" s="26"/>
      <c r="C95" s="43"/>
      <c r="D95" s="43"/>
      <c r="G95" s="58"/>
    </row>
    <row r="96" spans="1:7" x14ac:dyDescent="0.35">
      <c r="A96" s="9"/>
      <c r="B96" s="16" t="s">
        <v>39</v>
      </c>
      <c r="C96" s="43"/>
      <c r="D96" s="43"/>
      <c r="E96" s="73"/>
      <c r="F96" s="50"/>
      <c r="G96" s="58"/>
    </row>
    <row r="97" spans="1:7" x14ac:dyDescent="0.35">
      <c r="A97" s="9"/>
      <c r="B97" s="26"/>
      <c r="C97" s="43"/>
      <c r="D97" s="43"/>
      <c r="E97" s="73"/>
      <c r="F97" s="50"/>
      <c r="G97" s="58"/>
    </row>
    <row r="98" spans="1:7" x14ac:dyDescent="0.35">
      <c r="A98" s="9" t="s">
        <v>51</v>
      </c>
      <c r="B98" s="26" t="s">
        <v>483</v>
      </c>
      <c r="C98" s="43"/>
      <c r="D98" s="43" t="s">
        <v>30</v>
      </c>
      <c r="E98" s="73">
        <f>75*1.2</f>
        <v>90</v>
      </c>
      <c r="F98" s="50"/>
      <c r="G98" s="58">
        <f>F98*E98</f>
        <v>0</v>
      </c>
    </row>
    <row r="99" spans="1:7" x14ac:dyDescent="0.35">
      <c r="A99" s="9"/>
      <c r="B99" s="26"/>
      <c r="C99" s="43"/>
      <c r="D99" s="43"/>
      <c r="E99" s="73"/>
      <c r="F99" s="50"/>
      <c r="G99" s="58"/>
    </row>
    <row r="100" spans="1:7" x14ac:dyDescent="0.35">
      <c r="A100" s="9" t="s">
        <v>53</v>
      </c>
      <c r="B100" s="26" t="s">
        <v>41</v>
      </c>
      <c r="C100" s="43"/>
      <c r="D100" s="43" t="s">
        <v>30</v>
      </c>
      <c r="E100" s="73">
        <f>16*1.2*3.2+(16*1.6*6)</f>
        <v>215.04000000000002</v>
      </c>
      <c r="F100" s="50"/>
      <c r="G100" s="58">
        <f>F100*E100</f>
        <v>0</v>
      </c>
    </row>
    <row r="101" spans="1:7" x14ac:dyDescent="0.35">
      <c r="A101" s="9"/>
      <c r="B101" s="26"/>
      <c r="C101" s="43"/>
      <c r="D101" s="43"/>
      <c r="E101" s="73"/>
      <c r="F101" s="50"/>
      <c r="G101" s="58"/>
    </row>
    <row r="102" spans="1:7" x14ac:dyDescent="0.35">
      <c r="A102" s="9"/>
      <c r="B102" s="26"/>
      <c r="C102" s="43"/>
      <c r="D102" s="43"/>
      <c r="E102" s="73"/>
      <c r="F102" s="50"/>
      <c r="G102" s="58"/>
    </row>
    <row r="103" spans="1:7" x14ac:dyDescent="0.35">
      <c r="A103" s="13"/>
      <c r="B103" s="31" t="s">
        <v>57</v>
      </c>
      <c r="C103" s="13"/>
      <c r="D103" s="13"/>
      <c r="E103" s="73" t="s">
        <v>58</v>
      </c>
      <c r="F103" s="50"/>
      <c r="G103" s="58"/>
    </row>
    <row r="104" spans="1:7" x14ac:dyDescent="0.35">
      <c r="A104" s="13"/>
      <c r="B104" s="28" t="s">
        <v>104</v>
      </c>
      <c r="C104" s="13"/>
      <c r="D104" s="13"/>
      <c r="E104" s="73"/>
      <c r="F104" s="50"/>
      <c r="G104" s="58"/>
    </row>
    <row r="105" spans="1:7" ht="43.5" x14ac:dyDescent="0.35">
      <c r="A105" s="13"/>
      <c r="B105" s="28" t="s">
        <v>59</v>
      </c>
      <c r="C105" s="13"/>
      <c r="D105" s="13"/>
      <c r="E105" s="73"/>
      <c r="F105" s="50"/>
      <c r="G105" s="58"/>
    </row>
    <row r="106" spans="1:7" x14ac:dyDescent="0.35">
      <c r="A106" s="13"/>
      <c r="B106" s="14"/>
      <c r="C106" s="13"/>
      <c r="D106" s="13"/>
      <c r="E106" s="78"/>
      <c r="F106" s="50"/>
      <c r="G106" s="58"/>
    </row>
    <row r="107" spans="1:7" x14ac:dyDescent="0.35">
      <c r="A107" s="13" t="s">
        <v>54</v>
      </c>
      <c r="B107" s="15" t="s">
        <v>60</v>
      </c>
      <c r="C107" s="13"/>
      <c r="D107" s="13" t="s">
        <v>30</v>
      </c>
      <c r="E107" s="73">
        <f>66*1.35+(9*2*2)+(18*0.9)</f>
        <v>141.30000000000001</v>
      </c>
      <c r="F107" s="50"/>
      <c r="G107" s="58">
        <f>F107*E107</f>
        <v>0</v>
      </c>
    </row>
    <row r="108" spans="1:7" x14ac:dyDescent="0.35">
      <c r="A108" s="13"/>
      <c r="B108" s="15"/>
      <c r="C108" s="13"/>
      <c r="D108" s="13"/>
      <c r="E108" s="73"/>
      <c r="F108" s="50"/>
      <c r="G108" s="58"/>
    </row>
    <row r="109" spans="1:7" x14ac:dyDescent="0.35">
      <c r="A109" s="13" t="s">
        <v>55</v>
      </c>
      <c r="B109" s="15" t="s">
        <v>62</v>
      </c>
      <c r="C109" s="13"/>
      <c r="D109" s="13" t="s">
        <v>30</v>
      </c>
      <c r="E109" s="73">
        <f>10*3.5*0.6</f>
        <v>21</v>
      </c>
      <c r="F109" s="50"/>
      <c r="G109" s="58">
        <f>F109*E109</f>
        <v>0</v>
      </c>
    </row>
    <row r="110" spans="1:7" x14ac:dyDescent="0.35">
      <c r="A110" s="13"/>
      <c r="B110" s="15"/>
      <c r="C110" s="13"/>
      <c r="D110" s="13"/>
      <c r="E110" s="73"/>
      <c r="F110" s="50"/>
      <c r="G110" s="50"/>
    </row>
    <row r="111" spans="1:7" x14ac:dyDescent="0.35">
      <c r="A111" s="13"/>
      <c r="B111" s="15"/>
      <c r="C111" s="13"/>
      <c r="D111" s="13"/>
      <c r="E111" s="73"/>
      <c r="F111" s="50"/>
      <c r="G111" s="50"/>
    </row>
    <row r="112" spans="1:7" ht="15" thickBot="1" x14ac:dyDescent="0.4">
      <c r="A112" s="43"/>
      <c r="B112" s="15"/>
      <c r="C112" s="43"/>
      <c r="D112" s="43"/>
      <c r="E112" s="78"/>
      <c r="F112" s="50"/>
      <c r="G112" s="60"/>
    </row>
    <row r="113" spans="1:7" ht="15" thickBot="1" x14ac:dyDescent="0.4">
      <c r="A113" s="258" t="s">
        <v>63</v>
      </c>
      <c r="B113" s="259"/>
      <c r="C113" s="259"/>
      <c r="D113" s="259"/>
      <c r="E113" s="259"/>
      <c r="F113" s="259"/>
      <c r="G113" s="61">
        <f>SUM(G84:G112)</f>
        <v>0</v>
      </c>
    </row>
    <row r="115" spans="1:7" x14ac:dyDescent="0.35">
      <c r="A115" s="38" t="s">
        <v>92</v>
      </c>
      <c r="B115" s="31" t="s">
        <v>13</v>
      </c>
      <c r="C115" s="36"/>
      <c r="D115" s="38" t="s">
        <v>15</v>
      </c>
      <c r="E115" s="72" t="s">
        <v>128</v>
      </c>
      <c r="F115" s="49" t="s">
        <v>95</v>
      </c>
      <c r="G115" s="62" t="s">
        <v>85</v>
      </c>
    </row>
    <row r="116" spans="1:7" x14ac:dyDescent="0.35">
      <c r="A116" s="24"/>
      <c r="B116" s="29" t="s">
        <v>64</v>
      </c>
      <c r="C116" s="42"/>
      <c r="D116" s="42"/>
      <c r="E116" s="75"/>
      <c r="F116" s="50"/>
      <c r="G116" s="50"/>
    </row>
    <row r="117" spans="1:7" x14ac:dyDescent="0.35">
      <c r="A117" s="24"/>
      <c r="B117" s="31"/>
      <c r="C117" s="42"/>
      <c r="D117" s="42"/>
      <c r="E117" s="75"/>
      <c r="F117" s="50"/>
      <c r="G117" s="50"/>
    </row>
    <row r="118" spans="1:7" x14ac:dyDescent="0.35">
      <c r="A118" s="24"/>
      <c r="B118" s="31" t="s">
        <v>65</v>
      </c>
      <c r="C118" s="42"/>
      <c r="D118" s="42"/>
      <c r="E118" s="75"/>
      <c r="F118" s="50"/>
      <c r="G118" s="50"/>
    </row>
    <row r="119" spans="1:7" ht="43.5" x14ac:dyDescent="0.35">
      <c r="A119" s="24"/>
      <c r="B119" s="27" t="s">
        <v>116</v>
      </c>
      <c r="C119" s="42"/>
      <c r="D119" s="42"/>
      <c r="E119" s="75"/>
      <c r="F119" s="50"/>
      <c r="G119" s="50"/>
    </row>
    <row r="120" spans="1:7" x14ac:dyDescent="0.35">
      <c r="A120" s="24"/>
      <c r="B120" s="26"/>
      <c r="C120" s="25"/>
      <c r="D120" s="42"/>
      <c r="E120" s="75"/>
      <c r="F120" s="50"/>
      <c r="G120" s="50"/>
    </row>
    <row r="121" spans="1:7" x14ac:dyDescent="0.35">
      <c r="A121" s="24" t="s">
        <v>56</v>
      </c>
      <c r="B121" s="26" t="s">
        <v>67</v>
      </c>
      <c r="C121" s="25"/>
      <c r="D121" s="42" t="s">
        <v>30</v>
      </c>
      <c r="E121" s="75">
        <f>E107</f>
        <v>141.30000000000001</v>
      </c>
      <c r="F121" s="50"/>
      <c r="G121" s="58">
        <f>F121*E121</f>
        <v>0</v>
      </c>
    </row>
    <row r="122" spans="1:7" x14ac:dyDescent="0.35">
      <c r="A122" s="24"/>
      <c r="B122" s="26"/>
      <c r="C122" s="25"/>
      <c r="D122" s="42"/>
      <c r="F122" s="50"/>
      <c r="G122" s="58"/>
    </row>
    <row r="123" spans="1:7" ht="29" x14ac:dyDescent="0.35">
      <c r="A123" s="24"/>
      <c r="B123" s="27" t="s">
        <v>68</v>
      </c>
      <c r="C123" s="33"/>
      <c r="D123" s="43"/>
      <c r="E123" s="73"/>
      <c r="F123" s="50"/>
      <c r="G123" s="58"/>
    </row>
    <row r="124" spans="1:7" x14ac:dyDescent="0.35">
      <c r="A124" s="24"/>
      <c r="B124" s="27"/>
      <c r="C124" s="42"/>
      <c r="D124" s="43"/>
      <c r="E124" s="75"/>
      <c r="F124" s="50"/>
      <c r="G124" s="58"/>
    </row>
    <row r="125" spans="1:7" x14ac:dyDescent="0.35">
      <c r="A125" s="24" t="s">
        <v>61</v>
      </c>
      <c r="B125" s="26" t="s">
        <v>70</v>
      </c>
      <c r="C125" s="42"/>
      <c r="D125" s="43" t="s">
        <v>30</v>
      </c>
      <c r="E125" s="75">
        <f>E121</f>
        <v>141.30000000000001</v>
      </c>
      <c r="F125" s="50"/>
      <c r="G125" s="58">
        <f>F125*E125</f>
        <v>0</v>
      </c>
    </row>
    <row r="126" spans="1:7" x14ac:dyDescent="0.35">
      <c r="A126" s="24"/>
      <c r="B126" s="70" t="s">
        <v>131</v>
      </c>
      <c r="C126" s="17"/>
      <c r="D126" s="30" t="s">
        <v>30</v>
      </c>
      <c r="E126" s="79">
        <f>E109</f>
        <v>21</v>
      </c>
      <c r="F126" s="50"/>
      <c r="G126" s="58">
        <f>F126*E126</f>
        <v>0</v>
      </c>
    </row>
    <row r="127" spans="1:7" x14ac:dyDescent="0.35">
      <c r="A127" s="24"/>
      <c r="B127" s="70"/>
      <c r="C127" s="17"/>
      <c r="D127" s="30"/>
      <c r="E127" s="79"/>
      <c r="F127" s="50"/>
      <c r="G127" s="58">
        <f t="shared" ref="G127:G128" si="3">F127*E127</f>
        <v>0</v>
      </c>
    </row>
    <row r="128" spans="1:7" x14ac:dyDescent="0.35">
      <c r="A128" s="24"/>
      <c r="B128" s="37" t="s">
        <v>517</v>
      </c>
      <c r="C128" s="17"/>
      <c r="D128" s="30" t="s">
        <v>30</v>
      </c>
      <c r="E128" s="79">
        <f>32*1.6*4.55</f>
        <v>232.96</v>
      </c>
      <c r="F128" s="50"/>
      <c r="G128" s="58">
        <f t="shared" si="3"/>
        <v>0</v>
      </c>
    </row>
    <row r="129" spans="1:7" x14ac:dyDescent="0.35">
      <c r="A129" s="24"/>
      <c r="B129" s="70"/>
      <c r="C129" s="17"/>
      <c r="D129" s="30"/>
      <c r="E129" s="79"/>
      <c r="F129" s="50"/>
      <c r="G129" s="58"/>
    </row>
    <row r="130" spans="1:7" x14ac:dyDescent="0.35">
      <c r="A130" s="24"/>
      <c r="B130" s="16" t="s">
        <v>71</v>
      </c>
      <c r="C130" s="30"/>
      <c r="D130" s="30"/>
      <c r="E130" s="79"/>
      <c r="F130" s="50"/>
      <c r="G130" s="58"/>
    </row>
    <row r="131" spans="1:7" x14ac:dyDescent="0.35">
      <c r="A131" s="24"/>
      <c r="B131" s="26"/>
      <c r="C131" s="30"/>
      <c r="D131" s="30"/>
      <c r="E131" s="79"/>
      <c r="F131" s="50"/>
      <c r="G131" s="58"/>
    </row>
    <row r="132" spans="1:7" ht="29" x14ac:dyDescent="0.35">
      <c r="A132" s="24"/>
      <c r="B132" s="18" t="s">
        <v>72</v>
      </c>
      <c r="C132" s="30"/>
      <c r="D132" s="30"/>
      <c r="E132" s="79"/>
      <c r="F132" s="50"/>
      <c r="G132" s="58"/>
    </row>
    <row r="133" spans="1:7" x14ac:dyDescent="0.35">
      <c r="A133" s="24"/>
      <c r="B133" s="19"/>
      <c r="C133" s="17"/>
      <c r="D133" s="23"/>
      <c r="E133" s="79"/>
      <c r="F133" s="50"/>
      <c r="G133" s="58"/>
    </row>
    <row r="134" spans="1:7" x14ac:dyDescent="0.35">
      <c r="A134" s="24" t="s">
        <v>66</v>
      </c>
      <c r="B134" s="19" t="s">
        <v>74</v>
      </c>
      <c r="C134" s="17"/>
      <c r="D134" s="23" t="s">
        <v>30</v>
      </c>
      <c r="E134" s="79">
        <f>E121</f>
        <v>141.30000000000001</v>
      </c>
      <c r="F134" s="50"/>
      <c r="G134" s="58">
        <f>F134*E134</f>
        <v>0</v>
      </c>
    </row>
    <row r="135" spans="1:7" x14ac:dyDescent="0.35">
      <c r="A135" s="24"/>
      <c r="B135" s="19"/>
      <c r="C135" s="30"/>
      <c r="D135" s="30"/>
      <c r="E135" s="79"/>
      <c r="F135" s="50"/>
      <c r="G135" s="50"/>
    </row>
    <row r="136" spans="1:7" ht="43.5" x14ac:dyDescent="0.35">
      <c r="A136" s="24"/>
      <c r="B136" s="18" t="s">
        <v>75</v>
      </c>
      <c r="C136" s="33"/>
      <c r="D136" s="43"/>
      <c r="E136" s="73"/>
      <c r="F136" s="50"/>
      <c r="G136" s="50"/>
    </row>
    <row r="137" spans="1:7" x14ac:dyDescent="0.35">
      <c r="A137" s="24"/>
      <c r="B137" s="18"/>
      <c r="C137" s="42"/>
      <c r="D137" s="30"/>
      <c r="E137" s="73"/>
      <c r="F137" s="54"/>
      <c r="G137" s="50"/>
    </row>
    <row r="138" spans="1:7" x14ac:dyDescent="0.35">
      <c r="A138" s="24" t="s">
        <v>69</v>
      </c>
      <c r="B138" s="19" t="s">
        <v>132</v>
      </c>
      <c r="C138" s="42"/>
      <c r="D138" s="33" t="s">
        <v>30</v>
      </c>
      <c r="E138" s="73">
        <f>E134</f>
        <v>141.30000000000001</v>
      </c>
      <c r="F138" s="54"/>
      <c r="G138" s="58">
        <f>F138*E138</f>
        <v>0</v>
      </c>
    </row>
    <row r="139" spans="1:7" x14ac:dyDescent="0.35">
      <c r="A139" s="24"/>
      <c r="B139" s="31"/>
      <c r="C139" s="20"/>
      <c r="D139" s="42"/>
      <c r="E139" s="80"/>
      <c r="F139" s="54"/>
      <c r="G139" s="58"/>
    </row>
    <row r="140" spans="1:7" x14ac:dyDescent="0.35">
      <c r="A140" s="24" t="s">
        <v>73</v>
      </c>
      <c r="B140" s="21" t="s">
        <v>133</v>
      </c>
      <c r="C140" s="42"/>
      <c r="D140" s="42" t="s">
        <v>30</v>
      </c>
      <c r="E140" s="80">
        <f>E126</f>
        <v>21</v>
      </c>
      <c r="F140" s="54"/>
      <c r="G140" s="58">
        <f>F140*E140</f>
        <v>0</v>
      </c>
    </row>
    <row r="141" spans="1:7" x14ac:dyDescent="0.35">
      <c r="A141" s="24"/>
      <c r="B141" s="21"/>
      <c r="C141" s="42"/>
      <c r="D141" s="42"/>
      <c r="E141" s="80"/>
      <c r="F141" s="54"/>
      <c r="G141" s="58"/>
    </row>
    <row r="142" spans="1:7" x14ac:dyDescent="0.35">
      <c r="A142" s="24"/>
      <c r="B142" s="21" t="s">
        <v>518</v>
      </c>
      <c r="C142" s="42"/>
      <c r="D142" s="42" t="s">
        <v>30</v>
      </c>
      <c r="E142" s="80">
        <f>E128</f>
        <v>232.96</v>
      </c>
      <c r="F142" s="54"/>
      <c r="G142" s="58">
        <f t="shared" ref="G142" si="4">F142*E142</f>
        <v>0</v>
      </c>
    </row>
    <row r="143" spans="1:7" x14ac:dyDescent="0.35">
      <c r="A143" s="24"/>
      <c r="B143" s="21"/>
      <c r="C143" s="42"/>
      <c r="D143" s="42"/>
      <c r="E143" s="80"/>
      <c r="F143" s="54"/>
      <c r="G143" s="58"/>
    </row>
    <row r="144" spans="1:7" x14ac:dyDescent="0.35">
      <c r="A144" s="37"/>
      <c r="B144" s="16" t="s">
        <v>77</v>
      </c>
      <c r="C144" s="33"/>
      <c r="D144" s="43"/>
      <c r="E144" s="73"/>
      <c r="F144" s="50"/>
      <c r="G144" s="58"/>
    </row>
    <row r="145" spans="1:7" x14ac:dyDescent="0.35">
      <c r="A145" s="37"/>
      <c r="B145" s="22"/>
      <c r="C145" s="33"/>
      <c r="D145" s="43"/>
      <c r="E145" s="73"/>
      <c r="F145" s="50"/>
      <c r="G145" s="58"/>
    </row>
    <row r="146" spans="1:7" x14ac:dyDescent="0.35">
      <c r="A146" s="37"/>
      <c r="B146" s="27" t="s">
        <v>78</v>
      </c>
      <c r="C146" s="33"/>
      <c r="D146" s="43"/>
      <c r="E146" s="73"/>
      <c r="F146" s="50"/>
      <c r="G146" s="58"/>
    </row>
    <row r="147" spans="1:7" x14ac:dyDescent="0.35">
      <c r="A147" s="37"/>
      <c r="B147" s="26"/>
      <c r="C147" s="33"/>
      <c r="D147" s="43"/>
      <c r="E147" s="73"/>
      <c r="F147" s="50"/>
      <c r="G147" s="58"/>
    </row>
    <row r="148" spans="1:7" x14ac:dyDescent="0.35">
      <c r="A148" s="37" t="s">
        <v>76</v>
      </c>
      <c r="B148" s="26" t="s">
        <v>117</v>
      </c>
      <c r="C148" s="33"/>
      <c r="D148" s="33" t="s">
        <v>30</v>
      </c>
      <c r="E148" s="73">
        <f>31.5*18</f>
        <v>567</v>
      </c>
      <c r="F148" s="50"/>
      <c r="G148" s="58">
        <f>F148*E148</f>
        <v>0</v>
      </c>
    </row>
    <row r="149" spans="1:7" x14ac:dyDescent="0.35">
      <c r="A149" s="37"/>
      <c r="B149" s="26"/>
      <c r="C149" s="33"/>
      <c r="D149" s="33"/>
      <c r="E149" s="73"/>
      <c r="F149" s="50"/>
      <c r="G149" s="58"/>
    </row>
    <row r="150" spans="1:7" x14ac:dyDescent="0.35">
      <c r="A150" s="37"/>
      <c r="B150" s="26"/>
      <c r="C150" s="33"/>
      <c r="D150" s="43"/>
      <c r="E150" s="73"/>
      <c r="F150" s="50"/>
      <c r="G150" s="58"/>
    </row>
    <row r="151" spans="1:7" ht="15" thickBot="1" x14ac:dyDescent="0.4">
      <c r="A151" s="37"/>
      <c r="B151" s="26"/>
      <c r="C151" s="33"/>
      <c r="D151" s="43"/>
      <c r="E151" s="73"/>
      <c r="F151" s="50"/>
      <c r="G151" s="60"/>
    </row>
    <row r="152" spans="1:7" ht="15" thickBot="1" x14ac:dyDescent="0.4">
      <c r="A152" s="260" t="s">
        <v>79</v>
      </c>
      <c r="B152" s="261"/>
      <c r="C152" s="261"/>
      <c r="D152" s="261"/>
      <c r="E152" s="261"/>
      <c r="F152" s="262"/>
      <c r="G152" s="61">
        <f>SUM(G121:G150)</f>
        <v>0</v>
      </c>
    </row>
    <row r="153" spans="1:7" ht="15" thickTop="1" x14ac:dyDescent="0.35">
      <c r="A153" s="67" t="s">
        <v>92</v>
      </c>
      <c r="B153" s="39" t="s">
        <v>13</v>
      </c>
      <c r="C153" s="66"/>
      <c r="D153" s="67" t="s">
        <v>15</v>
      </c>
      <c r="E153" s="72" t="s">
        <v>128</v>
      </c>
      <c r="F153" s="68" t="s">
        <v>95</v>
      </c>
      <c r="G153" s="65" t="s">
        <v>85</v>
      </c>
    </row>
    <row r="154" spans="1:7" x14ac:dyDescent="0.35">
      <c r="A154" s="43"/>
      <c r="B154" s="29" t="s">
        <v>82</v>
      </c>
      <c r="C154" s="43"/>
      <c r="D154" s="43"/>
      <c r="E154" s="78"/>
      <c r="F154" s="50"/>
      <c r="G154" s="50"/>
    </row>
    <row r="155" spans="1:7" x14ac:dyDescent="0.35">
      <c r="A155" s="43"/>
      <c r="B155" s="41"/>
      <c r="C155" s="43"/>
      <c r="D155" s="43"/>
      <c r="E155" s="78"/>
      <c r="F155" s="50"/>
      <c r="G155" s="50"/>
    </row>
    <row r="156" spans="1:7" x14ac:dyDescent="0.35">
      <c r="A156" s="43"/>
      <c r="B156" s="28" t="s">
        <v>83</v>
      </c>
      <c r="C156" s="43"/>
      <c r="D156" s="43"/>
      <c r="E156" s="78"/>
      <c r="F156" s="50"/>
      <c r="G156" s="50"/>
    </row>
    <row r="157" spans="1:7" x14ac:dyDescent="0.35">
      <c r="A157" s="43"/>
      <c r="B157" s="28"/>
      <c r="C157" s="43"/>
      <c r="D157" s="43"/>
      <c r="E157" s="78"/>
      <c r="F157" s="50"/>
      <c r="G157" s="50"/>
    </row>
    <row r="158" spans="1:7" ht="43.5" x14ac:dyDescent="0.35">
      <c r="A158" s="43"/>
      <c r="B158" s="32" t="s">
        <v>84</v>
      </c>
      <c r="C158" s="43"/>
      <c r="D158" s="43"/>
      <c r="E158" s="78"/>
      <c r="F158" s="50"/>
      <c r="G158" s="50"/>
    </row>
    <row r="159" spans="1:7" ht="34.5" customHeight="1" x14ac:dyDescent="0.35">
      <c r="A159" s="43"/>
      <c r="B159" s="27" t="s">
        <v>106</v>
      </c>
      <c r="C159" s="43"/>
      <c r="D159" s="43"/>
      <c r="E159" s="78"/>
      <c r="F159" s="50"/>
      <c r="G159" s="50"/>
    </row>
    <row r="160" spans="1:7" ht="45" customHeight="1" x14ac:dyDescent="0.35">
      <c r="A160" s="43" t="s">
        <v>125</v>
      </c>
      <c r="B160" s="26" t="s">
        <v>134</v>
      </c>
      <c r="C160" s="43"/>
      <c r="D160" s="43" t="s">
        <v>30</v>
      </c>
      <c r="E160" s="78">
        <f>33*20</f>
        <v>660</v>
      </c>
      <c r="F160" s="50"/>
      <c r="G160" s="58">
        <f>F160*E160</f>
        <v>0</v>
      </c>
    </row>
    <row r="161" spans="1:7" ht="12" customHeight="1" x14ac:dyDescent="0.35">
      <c r="A161" s="43"/>
      <c r="B161" s="26"/>
      <c r="C161" s="43"/>
      <c r="D161" s="43"/>
      <c r="E161" s="78"/>
      <c r="F161" s="50"/>
      <c r="G161" s="58"/>
    </row>
    <row r="162" spans="1:7" ht="66" customHeight="1" x14ac:dyDescent="0.35">
      <c r="A162" s="43" t="s">
        <v>126</v>
      </c>
      <c r="B162" s="26" t="s">
        <v>108</v>
      </c>
      <c r="C162" s="43"/>
      <c r="D162" s="43" t="s">
        <v>30</v>
      </c>
      <c r="E162" s="78">
        <f>E160</f>
        <v>660</v>
      </c>
      <c r="F162" s="50"/>
      <c r="G162" s="58">
        <f>F162*E162</f>
        <v>0</v>
      </c>
    </row>
    <row r="163" spans="1:7" x14ac:dyDescent="0.35">
      <c r="A163" s="43"/>
      <c r="B163" s="26"/>
      <c r="C163" s="43"/>
      <c r="D163" s="43"/>
      <c r="E163" s="78"/>
      <c r="F163" s="50"/>
      <c r="G163" s="58"/>
    </row>
    <row r="164" spans="1:7" x14ac:dyDescent="0.35">
      <c r="A164" s="43" t="s">
        <v>127</v>
      </c>
      <c r="B164" s="26" t="s">
        <v>107</v>
      </c>
      <c r="C164" s="43"/>
      <c r="D164" s="43" t="s">
        <v>38</v>
      </c>
      <c r="E164" s="78">
        <v>99</v>
      </c>
      <c r="F164" s="50"/>
      <c r="G164" s="58">
        <f>F164*E164</f>
        <v>0</v>
      </c>
    </row>
    <row r="165" spans="1:7" ht="15" thickBot="1" x14ac:dyDescent="0.4">
      <c r="A165" s="43"/>
      <c r="B165" s="26"/>
      <c r="C165" s="43"/>
      <c r="D165" s="43"/>
      <c r="E165" s="78"/>
      <c r="F165" s="50"/>
      <c r="G165" s="58">
        <f>F165*E165</f>
        <v>0</v>
      </c>
    </row>
    <row r="166" spans="1:7" ht="15" thickBot="1" x14ac:dyDescent="0.4">
      <c r="A166" s="260" t="s">
        <v>135</v>
      </c>
      <c r="B166" s="261"/>
      <c r="C166" s="261"/>
      <c r="D166" s="261"/>
      <c r="E166" s="261"/>
      <c r="F166" s="262"/>
      <c r="G166" s="61">
        <f>SUM(G159:G165)</f>
        <v>0</v>
      </c>
    </row>
    <row r="167" spans="1:7" ht="15" thickTop="1" x14ac:dyDescent="0.35">
      <c r="A167" s="37"/>
      <c r="B167" s="32" t="s">
        <v>109</v>
      </c>
      <c r="C167" s="33"/>
      <c r="D167" s="33"/>
      <c r="E167" s="73"/>
      <c r="F167" s="50"/>
      <c r="G167" s="58"/>
    </row>
    <row r="168" spans="1:7" ht="48.75" customHeight="1" x14ac:dyDescent="0.35">
      <c r="A168" s="37" t="s">
        <v>81</v>
      </c>
      <c r="B168" s="41" t="s">
        <v>110</v>
      </c>
      <c r="C168" s="33"/>
      <c r="D168" s="43" t="s">
        <v>80</v>
      </c>
      <c r="E168" s="73">
        <v>1</v>
      </c>
      <c r="F168" s="50"/>
      <c r="G168" s="58">
        <f>F168*E168</f>
        <v>0</v>
      </c>
    </row>
    <row r="169" spans="1:7" ht="17.25" customHeight="1" x14ac:dyDescent="0.35">
      <c r="A169" s="37"/>
      <c r="B169" s="207" t="s">
        <v>520</v>
      </c>
      <c r="C169" s="33"/>
      <c r="D169" s="43"/>
      <c r="E169" s="73"/>
      <c r="F169" s="50"/>
      <c r="G169" s="58"/>
    </row>
    <row r="170" spans="1:7" ht="48.75" customHeight="1" x14ac:dyDescent="0.35">
      <c r="A170" s="43" t="s">
        <v>18</v>
      </c>
      <c r="B170" s="41" t="s">
        <v>521</v>
      </c>
      <c r="C170" s="33"/>
      <c r="D170" s="43" t="s">
        <v>486</v>
      </c>
      <c r="E170" s="73">
        <v>1</v>
      </c>
      <c r="F170" s="50"/>
      <c r="G170" s="58">
        <f>F170*E170</f>
        <v>0</v>
      </c>
    </row>
    <row r="171" spans="1:7" ht="79.5" customHeight="1" x14ac:dyDescent="0.35">
      <c r="A171" s="43" t="s">
        <v>20</v>
      </c>
      <c r="B171" s="41" t="s">
        <v>522</v>
      </c>
      <c r="C171" s="33"/>
      <c r="D171" s="43" t="s">
        <v>486</v>
      </c>
      <c r="E171" s="73">
        <v>1</v>
      </c>
      <c r="F171" s="50"/>
      <c r="G171" s="198">
        <f>F171*E171</f>
        <v>0</v>
      </c>
    </row>
    <row r="172" spans="1:7" ht="15" thickBot="1" x14ac:dyDescent="0.4">
      <c r="A172" s="37"/>
      <c r="B172" s="37"/>
      <c r="C172" s="33"/>
      <c r="D172" s="33"/>
      <c r="E172" s="73"/>
      <c r="F172" s="50"/>
      <c r="G172" s="50"/>
    </row>
    <row r="173" spans="1:7" ht="15" thickBot="1" x14ac:dyDescent="0.4">
      <c r="A173" s="263" t="s">
        <v>111</v>
      </c>
      <c r="B173" s="264"/>
      <c r="C173" s="264"/>
      <c r="D173" s="264"/>
      <c r="E173" s="264"/>
      <c r="F173" s="265"/>
      <c r="G173" s="61">
        <f>SUM(G168:G172)</f>
        <v>0</v>
      </c>
    </row>
    <row r="174" spans="1:7" x14ac:dyDescent="0.35">
      <c r="A174" s="37"/>
      <c r="B174" s="37" t="s">
        <v>5</v>
      </c>
      <c r="C174" s="36"/>
      <c r="D174" s="35"/>
      <c r="E174" s="72"/>
      <c r="F174" s="49"/>
      <c r="G174" s="49"/>
    </row>
    <row r="175" spans="1:7" x14ac:dyDescent="0.35">
      <c r="A175" s="37"/>
      <c r="B175" s="37" t="s">
        <v>7</v>
      </c>
      <c r="C175" s="36"/>
      <c r="D175" s="35"/>
      <c r="E175" s="72"/>
      <c r="F175" s="49"/>
      <c r="G175" s="49"/>
    </row>
    <row r="176" spans="1:7" x14ac:dyDescent="0.35">
      <c r="A176" s="37"/>
      <c r="B176" s="37" t="s">
        <v>8</v>
      </c>
      <c r="C176" s="36"/>
      <c r="D176" s="35"/>
      <c r="E176" s="72"/>
      <c r="F176" s="49"/>
      <c r="G176" s="49"/>
    </row>
    <row r="177" spans="1:7" x14ac:dyDescent="0.35">
      <c r="A177" s="37"/>
      <c r="B177" s="37" t="s">
        <v>9</v>
      </c>
      <c r="C177" s="33"/>
      <c r="D177" s="43"/>
      <c r="E177" s="73"/>
      <c r="F177" s="49"/>
      <c r="G177" s="49"/>
    </row>
    <row r="178" spans="1:7" x14ac:dyDescent="0.35">
      <c r="A178" s="37"/>
      <c r="B178" s="37" t="s">
        <v>10</v>
      </c>
      <c r="C178" s="33"/>
      <c r="D178" s="43"/>
      <c r="E178" s="73"/>
      <c r="F178" s="49"/>
      <c r="G178" s="49"/>
    </row>
    <row r="179" spans="1:7" x14ac:dyDescent="0.35">
      <c r="A179" s="37"/>
      <c r="B179" s="37" t="s">
        <v>11</v>
      </c>
      <c r="C179" s="33"/>
      <c r="D179" s="43"/>
      <c r="E179" s="73"/>
      <c r="F179" s="50"/>
      <c r="G179" s="49"/>
    </row>
    <row r="180" spans="1:7" x14ac:dyDescent="0.35">
      <c r="A180" s="37"/>
      <c r="B180" s="37" t="s">
        <v>12</v>
      </c>
      <c r="C180" s="33"/>
      <c r="D180" s="43"/>
      <c r="E180" s="73"/>
      <c r="F180" s="50"/>
      <c r="G180" s="49"/>
    </row>
    <row r="181" spans="1:7" x14ac:dyDescent="0.35">
      <c r="A181" s="37"/>
      <c r="B181" s="37"/>
      <c r="C181" s="33"/>
      <c r="D181" s="43"/>
      <c r="E181" s="73"/>
      <c r="F181" s="50"/>
      <c r="G181" s="49"/>
    </row>
    <row r="182" spans="1:7" x14ac:dyDescent="0.35">
      <c r="A182" s="266" t="s">
        <v>484</v>
      </c>
      <c r="B182" s="267"/>
      <c r="C182" s="267"/>
      <c r="D182" s="267"/>
      <c r="E182" s="267"/>
      <c r="F182" s="267"/>
      <c r="G182" s="268"/>
    </row>
    <row r="183" spans="1:7" x14ac:dyDescent="0.35">
      <c r="A183" s="1">
        <v>1</v>
      </c>
      <c r="B183" s="40" t="s">
        <v>87</v>
      </c>
      <c r="C183" s="34"/>
      <c r="D183" s="42"/>
      <c r="E183" s="81"/>
      <c r="F183" s="253">
        <f>G24</f>
        <v>0</v>
      </c>
      <c r="G183" s="254"/>
    </row>
    <row r="184" spans="1:7" x14ac:dyDescent="0.35">
      <c r="A184" s="1">
        <v>3</v>
      </c>
      <c r="B184" s="40" t="s">
        <v>88</v>
      </c>
      <c r="C184" s="34"/>
      <c r="D184" s="34"/>
      <c r="E184" s="82"/>
      <c r="F184" s="253">
        <f>G80</f>
        <v>0</v>
      </c>
      <c r="G184" s="254"/>
    </row>
    <row r="185" spans="1:7" x14ac:dyDescent="0.35">
      <c r="A185" s="1">
        <v>4</v>
      </c>
      <c r="B185" s="40" t="s">
        <v>89</v>
      </c>
      <c r="C185" s="34"/>
      <c r="D185" s="34"/>
      <c r="E185" s="82"/>
      <c r="F185" s="253">
        <f>G113</f>
        <v>0</v>
      </c>
      <c r="G185" s="254"/>
    </row>
    <row r="186" spans="1:7" x14ac:dyDescent="0.35">
      <c r="A186" s="1">
        <v>5</v>
      </c>
      <c r="B186" s="40" t="s">
        <v>90</v>
      </c>
      <c r="C186" s="34"/>
      <c r="D186" s="34"/>
      <c r="E186" s="82"/>
      <c r="F186" s="253">
        <f>G152</f>
        <v>0</v>
      </c>
      <c r="G186" s="254"/>
    </row>
    <row r="187" spans="1:7" x14ac:dyDescent="0.35">
      <c r="A187" s="1">
        <v>6</v>
      </c>
      <c r="B187" s="40" t="s">
        <v>91</v>
      </c>
      <c r="C187" s="34"/>
      <c r="D187" s="34"/>
      <c r="E187" s="82"/>
      <c r="F187" s="253">
        <f>G166</f>
        <v>0</v>
      </c>
      <c r="G187" s="254"/>
    </row>
    <row r="188" spans="1:7" x14ac:dyDescent="0.35">
      <c r="A188" s="1">
        <v>7</v>
      </c>
      <c r="B188" s="40" t="s">
        <v>118</v>
      </c>
      <c r="C188" s="34"/>
      <c r="D188" s="34"/>
      <c r="E188" s="82"/>
      <c r="F188" s="253">
        <f>G173</f>
        <v>0</v>
      </c>
      <c r="G188" s="254"/>
    </row>
    <row r="189" spans="1:7" x14ac:dyDescent="0.35">
      <c r="A189" s="1"/>
      <c r="B189" s="40"/>
      <c r="C189" s="34"/>
      <c r="D189" s="34"/>
      <c r="E189" s="82"/>
      <c r="F189" s="253"/>
      <c r="G189" s="254"/>
    </row>
    <row r="190" spans="1:7" ht="15" thickBot="1" x14ac:dyDescent="0.4">
      <c r="A190" s="37"/>
      <c r="B190" s="40"/>
      <c r="C190" s="34"/>
      <c r="D190" s="34"/>
      <c r="E190" s="82"/>
      <c r="F190" s="271"/>
      <c r="G190" s="272"/>
    </row>
    <row r="191" spans="1:7" ht="16" thickBot="1" x14ac:dyDescent="0.4">
      <c r="A191" s="269" t="s">
        <v>519</v>
      </c>
      <c r="B191" s="270"/>
      <c r="C191" s="270"/>
      <c r="D191" s="270"/>
      <c r="E191" s="270"/>
      <c r="F191" s="55"/>
      <c r="G191" s="64">
        <f>SUM(F183:G188)</f>
        <v>0</v>
      </c>
    </row>
  </sheetData>
  <mergeCells count="33">
    <mergeCell ref="A191:E191"/>
    <mergeCell ref="F187:G187"/>
    <mergeCell ref="F188:G188"/>
    <mergeCell ref="F189:G189"/>
    <mergeCell ref="F190:G190"/>
    <mergeCell ref="F186:G186"/>
    <mergeCell ref="A80:F80"/>
    <mergeCell ref="A113:F113"/>
    <mergeCell ref="A152:F152"/>
    <mergeCell ref="A166:F166"/>
    <mergeCell ref="A173:F173"/>
    <mergeCell ref="A182:G182"/>
    <mergeCell ref="F183:G183"/>
    <mergeCell ref="F184:G184"/>
    <mergeCell ref="F185:G185"/>
    <mergeCell ref="A24:F24"/>
    <mergeCell ref="B7:G7"/>
    <mergeCell ref="B8:G8"/>
    <mergeCell ref="C9:G9"/>
    <mergeCell ref="C10:G10"/>
    <mergeCell ref="C11:G11"/>
    <mergeCell ref="C12:G12"/>
    <mergeCell ref="C13:G13"/>
    <mergeCell ref="C14:G14"/>
    <mergeCell ref="C15:G15"/>
    <mergeCell ref="C16:G16"/>
    <mergeCell ref="A18:G18"/>
    <mergeCell ref="B6:G6"/>
    <mergeCell ref="B1:G1"/>
    <mergeCell ref="B2:G2"/>
    <mergeCell ref="B3:G3"/>
    <mergeCell ref="B4:G4"/>
    <mergeCell ref="B5:G5"/>
  </mergeCells>
  <pageMargins left="9.4696969696969696E-2" right="1.893939393939394E-2" top="0.11458333333333333" bottom="0.43560606060606061" header="0.3" footer="0.3"/>
  <pageSetup paperSize="9" scale="88" orientation="portrait" horizontalDpi="4294967293" verticalDpi="4294967293" r:id="rId1"/>
  <rowBreaks count="2" manualBreakCount="2">
    <brk id="80" max="16383" man="1"/>
    <brk id="113"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tabSelected="1" view="pageBreakPreview" zoomScale="125" zoomScaleNormal="125" zoomScalePageLayoutView="125" workbookViewId="0">
      <selection activeCell="B1" sqref="B1:G1"/>
    </sheetView>
  </sheetViews>
  <sheetFormatPr defaultColWidth="8.7265625" defaultRowHeight="14.5" x14ac:dyDescent="0.35"/>
  <cols>
    <col min="2" max="2" width="46.1796875" customWidth="1"/>
    <col min="6" max="6" width="7.26953125" customWidth="1"/>
    <col min="7" max="7" width="9.453125" customWidth="1"/>
  </cols>
  <sheetData>
    <row r="1" spans="1:7" x14ac:dyDescent="0.35">
      <c r="A1" s="7"/>
      <c r="B1" s="225" t="s">
        <v>496</v>
      </c>
      <c r="C1" s="225"/>
      <c r="D1" s="225"/>
      <c r="E1" s="225"/>
      <c r="F1" s="225"/>
      <c r="G1" s="226"/>
    </row>
    <row r="2" spans="1:7" ht="15" customHeight="1" x14ac:dyDescent="0.35">
      <c r="A2" s="7"/>
      <c r="B2" s="230" t="s">
        <v>0</v>
      </c>
      <c r="C2" s="230"/>
      <c r="D2" s="230"/>
      <c r="E2" s="230"/>
      <c r="F2" s="230"/>
      <c r="G2" s="231"/>
    </row>
    <row r="3" spans="1:7" x14ac:dyDescent="0.35">
      <c r="A3" s="7"/>
      <c r="B3" s="232"/>
      <c r="C3" s="233"/>
      <c r="D3" s="233"/>
      <c r="E3" s="233"/>
      <c r="F3" s="233"/>
      <c r="G3" s="234"/>
    </row>
    <row r="4" spans="1:7" ht="15" customHeight="1" x14ac:dyDescent="0.35">
      <c r="A4" s="7"/>
      <c r="B4" s="222" t="s">
        <v>1</v>
      </c>
      <c r="C4" s="223"/>
      <c r="D4" s="223"/>
      <c r="E4" s="223"/>
      <c r="F4" s="223"/>
      <c r="G4" s="224"/>
    </row>
    <row r="5" spans="1:7" ht="15" customHeight="1" x14ac:dyDescent="0.35">
      <c r="A5" s="7"/>
      <c r="B5" s="222" t="s">
        <v>2</v>
      </c>
      <c r="C5" s="223"/>
      <c r="D5" s="223"/>
      <c r="E5" s="223"/>
      <c r="F5" s="223"/>
      <c r="G5" s="224"/>
    </row>
    <row r="6" spans="1:7" ht="15" customHeight="1" x14ac:dyDescent="0.35">
      <c r="A6" s="7"/>
      <c r="B6" s="222" t="s">
        <v>3</v>
      </c>
      <c r="C6" s="223"/>
      <c r="D6" s="223"/>
      <c r="E6" s="223"/>
      <c r="F6" s="223"/>
      <c r="G6" s="224"/>
    </row>
    <row r="7" spans="1:7" x14ac:dyDescent="0.35">
      <c r="A7" s="7"/>
      <c r="B7" s="238"/>
      <c r="C7" s="239"/>
      <c r="D7" s="239"/>
      <c r="E7" s="239"/>
      <c r="F7" s="239"/>
      <c r="G7" s="240"/>
    </row>
    <row r="8" spans="1:7" x14ac:dyDescent="0.35">
      <c r="A8" s="7"/>
      <c r="B8" s="39" t="s">
        <v>4</v>
      </c>
      <c r="C8" s="238"/>
      <c r="D8" s="239"/>
      <c r="E8" s="239"/>
      <c r="F8" s="239"/>
      <c r="G8" s="240"/>
    </row>
    <row r="9" spans="1:7" x14ac:dyDescent="0.35">
      <c r="A9" s="7"/>
      <c r="B9" s="37" t="s">
        <v>5</v>
      </c>
      <c r="C9" s="247" t="s">
        <v>6</v>
      </c>
      <c r="D9" s="248"/>
      <c r="E9" s="248"/>
      <c r="F9" s="248"/>
      <c r="G9" s="249"/>
    </row>
    <row r="10" spans="1:7" x14ac:dyDescent="0.35">
      <c r="A10" s="7"/>
      <c r="B10" s="37" t="s">
        <v>7</v>
      </c>
      <c r="C10" s="247" t="s">
        <v>499</v>
      </c>
      <c r="D10" s="248"/>
      <c r="E10" s="248"/>
      <c r="F10" s="248"/>
      <c r="G10" s="249"/>
    </row>
    <row r="11" spans="1:7" x14ac:dyDescent="0.35">
      <c r="A11" s="7"/>
      <c r="B11" s="37" t="s">
        <v>8</v>
      </c>
      <c r="C11" s="247" t="s">
        <v>511</v>
      </c>
      <c r="D11" s="248"/>
      <c r="E11" s="248"/>
      <c r="F11" s="248"/>
      <c r="G11" s="249"/>
    </row>
    <row r="12" spans="1:7" x14ac:dyDescent="0.35">
      <c r="A12" s="7"/>
      <c r="B12" s="37" t="s">
        <v>9</v>
      </c>
      <c r="C12" s="273" t="s">
        <v>494</v>
      </c>
      <c r="D12" s="274"/>
      <c r="E12" s="274"/>
      <c r="F12" s="274"/>
      <c r="G12" s="275"/>
    </row>
    <row r="13" spans="1:7" x14ac:dyDescent="0.35">
      <c r="A13" s="7"/>
      <c r="B13" s="37" t="s">
        <v>10</v>
      </c>
      <c r="C13" s="247"/>
      <c r="D13" s="248"/>
      <c r="E13" s="248"/>
      <c r="F13" s="248"/>
      <c r="G13" s="249"/>
    </row>
    <row r="14" spans="1:7" x14ac:dyDescent="0.35">
      <c r="A14" s="7"/>
      <c r="B14" s="37" t="s">
        <v>11</v>
      </c>
      <c r="C14" s="247"/>
      <c r="D14" s="248"/>
      <c r="E14" s="248"/>
      <c r="F14" s="248"/>
      <c r="G14" s="249"/>
    </row>
    <row r="15" spans="1:7" x14ac:dyDescent="0.35">
      <c r="A15" s="7"/>
      <c r="B15" s="37" t="s">
        <v>12</v>
      </c>
      <c r="C15" s="247"/>
      <c r="D15" s="248"/>
      <c r="E15" s="248"/>
      <c r="F15" s="248"/>
      <c r="G15" s="249"/>
    </row>
    <row r="16" spans="1:7" x14ac:dyDescent="0.35">
      <c r="A16" s="4"/>
      <c r="B16" s="2"/>
      <c r="C16" s="3"/>
      <c r="D16" s="3"/>
      <c r="E16" s="3"/>
      <c r="F16" s="3"/>
      <c r="G16" s="210"/>
    </row>
    <row r="17" spans="1:7" x14ac:dyDescent="0.35">
      <c r="A17" s="250" t="s">
        <v>512</v>
      </c>
      <c r="B17" s="251"/>
      <c r="C17" s="251"/>
      <c r="D17" s="251"/>
      <c r="E17" s="251"/>
      <c r="F17" s="251"/>
      <c r="G17" s="252"/>
    </row>
    <row r="18" spans="1:7" ht="43.5" x14ac:dyDescent="0.35">
      <c r="A18" s="5" t="s">
        <v>92</v>
      </c>
      <c r="B18" s="38" t="s">
        <v>13</v>
      </c>
      <c r="C18" s="36" t="s">
        <v>14</v>
      </c>
      <c r="D18" s="38" t="s">
        <v>15</v>
      </c>
      <c r="E18" s="209" t="s">
        <v>493</v>
      </c>
      <c r="F18" s="35" t="s">
        <v>95</v>
      </c>
      <c r="G18" s="208" t="s">
        <v>85</v>
      </c>
    </row>
    <row r="19" spans="1:7" ht="87" x14ac:dyDescent="0.35">
      <c r="A19" s="37"/>
      <c r="B19" s="207" t="s">
        <v>510</v>
      </c>
      <c r="C19" s="37"/>
      <c r="D19" s="37"/>
      <c r="E19" s="203"/>
      <c r="F19" s="37"/>
      <c r="G19" s="199"/>
    </row>
    <row r="20" spans="1:7" ht="130.5" x14ac:dyDescent="0.35">
      <c r="A20" s="43" t="s">
        <v>18</v>
      </c>
      <c r="B20" s="41" t="s">
        <v>523</v>
      </c>
      <c r="C20" s="37"/>
      <c r="D20" s="212" t="s">
        <v>19</v>
      </c>
      <c r="E20" s="44">
        <v>2</v>
      </c>
      <c r="F20" s="43"/>
      <c r="G20" s="206">
        <f>F20*E20</f>
        <v>0</v>
      </c>
    </row>
    <row r="21" spans="1:7" x14ac:dyDescent="0.35">
      <c r="A21" s="43"/>
      <c r="B21" s="41"/>
      <c r="C21" s="37"/>
      <c r="D21" s="43"/>
      <c r="E21" s="44"/>
      <c r="F21" s="43"/>
      <c r="G21" s="211"/>
    </row>
    <row r="22" spans="1:7" ht="15" thickBot="1" x14ac:dyDescent="0.4">
      <c r="A22" s="37"/>
      <c r="B22" s="37"/>
      <c r="C22" s="37"/>
      <c r="D22" s="37"/>
      <c r="E22" s="203"/>
      <c r="F22" s="40"/>
      <c r="G22" s="205"/>
    </row>
    <row r="23" spans="1:7" ht="15" thickBot="1" x14ac:dyDescent="0.4">
      <c r="A23" s="276" t="s">
        <v>516</v>
      </c>
      <c r="B23" s="277"/>
      <c r="C23" s="277"/>
      <c r="D23" s="277"/>
      <c r="E23" s="277"/>
      <c r="F23" s="277"/>
      <c r="G23" s="204">
        <f>SUM(G20:G22)</f>
        <v>0</v>
      </c>
    </row>
    <row r="24" spans="1:7" x14ac:dyDescent="0.35">
      <c r="A24" s="37"/>
      <c r="B24" s="37"/>
      <c r="C24" s="37"/>
      <c r="D24" s="37"/>
      <c r="E24" s="203"/>
      <c r="F24" s="37"/>
      <c r="G24" s="202"/>
    </row>
    <row r="25" spans="1:7" x14ac:dyDescent="0.35">
      <c r="A25" s="201"/>
      <c r="B25" s="41" t="s">
        <v>492</v>
      </c>
      <c r="C25" s="200"/>
      <c r="D25" s="200"/>
      <c r="E25" s="200"/>
      <c r="F25" s="200"/>
      <c r="G25" s="199"/>
    </row>
    <row r="26" spans="1:7" x14ac:dyDescent="0.35">
      <c r="A26" s="201"/>
      <c r="B26" s="37" t="s">
        <v>491</v>
      </c>
      <c r="C26" s="200"/>
      <c r="D26" s="200"/>
      <c r="E26" s="200"/>
      <c r="F26" s="200"/>
      <c r="G26" s="199"/>
    </row>
    <row r="27" spans="1:7" x14ac:dyDescent="0.35">
      <c r="A27" s="201"/>
      <c r="B27" s="37"/>
      <c r="C27" s="200"/>
      <c r="D27" s="200"/>
      <c r="E27" s="200"/>
      <c r="F27" s="200"/>
      <c r="G27" s="199"/>
    </row>
    <row r="28" spans="1:7" x14ac:dyDescent="0.35">
      <c r="A28" s="201"/>
      <c r="B28" s="41" t="s">
        <v>490</v>
      </c>
      <c r="C28" s="200"/>
      <c r="D28" s="200"/>
      <c r="E28" s="200"/>
      <c r="F28" s="200"/>
      <c r="G28" s="199"/>
    </row>
    <row r="29" spans="1:7" x14ac:dyDescent="0.35">
      <c r="A29" s="201"/>
      <c r="B29" s="41" t="s">
        <v>489</v>
      </c>
      <c r="C29" s="200"/>
      <c r="D29" s="200"/>
      <c r="E29" s="200"/>
      <c r="F29" s="200"/>
      <c r="G29" s="199"/>
    </row>
    <row r="30" spans="1:7" x14ac:dyDescent="0.35">
      <c r="A30" s="199"/>
      <c r="B30" s="41" t="s">
        <v>488</v>
      </c>
      <c r="C30" s="200"/>
      <c r="D30" s="200"/>
      <c r="E30" s="200"/>
      <c r="F30" s="200"/>
      <c r="G30" s="199"/>
    </row>
    <row r="31" spans="1:7" ht="29" x14ac:dyDescent="0.35">
      <c r="A31" s="199"/>
      <c r="B31" s="41" t="s">
        <v>487</v>
      </c>
      <c r="C31" s="200"/>
      <c r="D31" s="200"/>
      <c r="E31" s="200"/>
      <c r="F31" s="200"/>
      <c r="G31" s="199"/>
    </row>
  </sheetData>
  <mergeCells count="17">
    <mergeCell ref="C11:G11"/>
    <mergeCell ref="C12:G12"/>
    <mergeCell ref="A23:F23"/>
    <mergeCell ref="B6:G6"/>
    <mergeCell ref="B7:G7"/>
    <mergeCell ref="C8:G8"/>
    <mergeCell ref="C9:G9"/>
    <mergeCell ref="C10:G10"/>
    <mergeCell ref="C13:G13"/>
    <mergeCell ref="C14:G14"/>
    <mergeCell ref="C15:G15"/>
    <mergeCell ref="A17:G17"/>
    <mergeCell ref="B5:G5"/>
    <mergeCell ref="B1:G1"/>
    <mergeCell ref="B2:G2"/>
    <mergeCell ref="B3:G3"/>
    <mergeCell ref="B4:G4"/>
  </mergeCells>
  <pageMargins left="0.18229166666666666" right="0.36458333333333331" top="0.75" bottom="0.75" header="0.3" footer="0.3"/>
  <pageSetup paperSize="134" scale="93" orientation="portrait" horizontalDpi="4294967293" verticalDpi="4294967293"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61"/>
  <sheetViews>
    <sheetView view="pageBreakPreview" topLeftCell="A7" zoomScaleSheetLayoutView="100" workbookViewId="0">
      <selection activeCell="C14" sqref="C14"/>
    </sheetView>
  </sheetViews>
  <sheetFormatPr defaultColWidth="9.1796875" defaultRowHeight="14.25" customHeight="1" x14ac:dyDescent="0.3"/>
  <cols>
    <col min="1" max="1" width="15.7265625" style="184" customWidth="1"/>
    <col min="2" max="2" width="71.1796875" style="185" customWidth="1"/>
    <col min="3" max="3" width="16.26953125" style="186" customWidth="1"/>
    <col min="4" max="4" width="22.1796875" style="187" customWidth="1"/>
    <col min="5" max="5" width="17.26953125" style="154" bestFit="1" customWidth="1"/>
    <col min="6" max="6" width="10.1796875" style="154" bestFit="1" customWidth="1"/>
    <col min="7" max="245" width="9.1796875" style="154"/>
    <col min="246" max="246" width="9.54296875" style="154" customWidth="1"/>
    <col min="247" max="247" width="71.1796875" style="154" customWidth="1"/>
    <col min="248" max="248" width="16.26953125" style="154" customWidth="1"/>
    <col min="249" max="249" width="21.81640625" style="154" customWidth="1"/>
    <col min="250" max="250" width="4.1796875" style="154" customWidth="1"/>
    <col min="251" max="501" width="9.1796875" style="154"/>
    <col min="502" max="502" width="9.54296875" style="154" customWidth="1"/>
    <col min="503" max="503" width="71.1796875" style="154" customWidth="1"/>
    <col min="504" max="504" width="16.26953125" style="154" customWidth="1"/>
    <col min="505" max="505" width="21.81640625" style="154" customWidth="1"/>
    <col min="506" max="506" width="4.1796875" style="154" customWidth="1"/>
    <col min="507" max="757" width="9.1796875" style="154"/>
    <col min="758" max="758" width="9.54296875" style="154" customWidth="1"/>
    <col min="759" max="759" width="71.1796875" style="154" customWidth="1"/>
    <col min="760" max="760" width="16.26953125" style="154" customWidth="1"/>
    <col min="761" max="761" width="21.81640625" style="154" customWidth="1"/>
    <col min="762" max="762" width="4.1796875" style="154" customWidth="1"/>
    <col min="763" max="1013" width="9.1796875" style="154"/>
    <col min="1014" max="1014" width="9.54296875" style="154" customWidth="1"/>
    <col min="1015" max="1015" width="71.1796875" style="154" customWidth="1"/>
    <col min="1016" max="1016" width="16.26953125" style="154" customWidth="1"/>
    <col min="1017" max="1017" width="21.81640625" style="154" customWidth="1"/>
    <col min="1018" max="1018" width="4.1796875" style="154" customWidth="1"/>
    <col min="1019" max="1269" width="9.1796875" style="154"/>
    <col min="1270" max="1270" width="9.54296875" style="154" customWidth="1"/>
    <col min="1271" max="1271" width="71.1796875" style="154" customWidth="1"/>
    <col min="1272" max="1272" width="16.26953125" style="154" customWidth="1"/>
    <col min="1273" max="1273" width="21.81640625" style="154" customWidth="1"/>
    <col min="1274" max="1274" width="4.1796875" style="154" customWidth="1"/>
    <col min="1275" max="1525" width="9.1796875" style="154"/>
    <col min="1526" max="1526" width="9.54296875" style="154" customWidth="1"/>
    <col min="1527" max="1527" width="71.1796875" style="154" customWidth="1"/>
    <col min="1528" max="1528" width="16.26953125" style="154" customWidth="1"/>
    <col min="1529" max="1529" width="21.81640625" style="154" customWidth="1"/>
    <col min="1530" max="1530" width="4.1796875" style="154" customWidth="1"/>
    <col min="1531" max="1781" width="9.1796875" style="154"/>
    <col min="1782" max="1782" width="9.54296875" style="154" customWidth="1"/>
    <col min="1783" max="1783" width="71.1796875" style="154" customWidth="1"/>
    <col min="1784" max="1784" width="16.26953125" style="154" customWidth="1"/>
    <col min="1785" max="1785" width="21.81640625" style="154" customWidth="1"/>
    <col min="1786" max="1786" width="4.1796875" style="154" customWidth="1"/>
    <col min="1787" max="2037" width="9.1796875" style="154"/>
    <col min="2038" max="2038" width="9.54296875" style="154" customWidth="1"/>
    <col min="2039" max="2039" width="71.1796875" style="154" customWidth="1"/>
    <col min="2040" max="2040" width="16.26953125" style="154" customWidth="1"/>
    <col min="2041" max="2041" width="21.81640625" style="154" customWidth="1"/>
    <col min="2042" max="2042" width="4.1796875" style="154" customWidth="1"/>
    <col min="2043" max="2293" width="9.1796875" style="154"/>
    <col min="2294" max="2294" width="9.54296875" style="154" customWidth="1"/>
    <col min="2295" max="2295" width="71.1796875" style="154" customWidth="1"/>
    <col min="2296" max="2296" width="16.26953125" style="154" customWidth="1"/>
    <col min="2297" max="2297" width="21.81640625" style="154" customWidth="1"/>
    <col min="2298" max="2298" width="4.1796875" style="154" customWidth="1"/>
    <col min="2299" max="2549" width="9.1796875" style="154"/>
    <col min="2550" max="2550" width="9.54296875" style="154" customWidth="1"/>
    <col min="2551" max="2551" width="71.1796875" style="154" customWidth="1"/>
    <col min="2552" max="2552" width="16.26953125" style="154" customWidth="1"/>
    <col min="2553" max="2553" width="21.81640625" style="154" customWidth="1"/>
    <col min="2554" max="2554" width="4.1796875" style="154" customWidth="1"/>
    <col min="2555" max="2805" width="9.1796875" style="154"/>
    <col min="2806" max="2806" width="9.54296875" style="154" customWidth="1"/>
    <col min="2807" max="2807" width="71.1796875" style="154" customWidth="1"/>
    <col min="2808" max="2808" width="16.26953125" style="154" customWidth="1"/>
    <col min="2809" max="2809" width="21.81640625" style="154" customWidth="1"/>
    <col min="2810" max="2810" width="4.1796875" style="154" customWidth="1"/>
    <col min="2811" max="3061" width="9.1796875" style="154"/>
    <col min="3062" max="3062" width="9.54296875" style="154" customWidth="1"/>
    <col min="3063" max="3063" width="71.1796875" style="154" customWidth="1"/>
    <col min="3064" max="3064" width="16.26953125" style="154" customWidth="1"/>
    <col min="3065" max="3065" width="21.81640625" style="154" customWidth="1"/>
    <col min="3066" max="3066" width="4.1796875" style="154" customWidth="1"/>
    <col min="3067" max="3317" width="9.1796875" style="154"/>
    <col min="3318" max="3318" width="9.54296875" style="154" customWidth="1"/>
    <col min="3319" max="3319" width="71.1796875" style="154" customWidth="1"/>
    <col min="3320" max="3320" width="16.26953125" style="154" customWidth="1"/>
    <col min="3321" max="3321" width="21.81640625" style="154" customWidth="1"/>
    <col min="3322" max="3322" width="4.1796875" style="154" customWidth="1"/>
    <col min="3323" max="3573" width="9.1796875" style="154"/>
    <col min="3574" max="3574" width="9.54296875" style="154" customWidth="1"/>
    <col min="3575" max="3575" width="71.1796875" style="154" customWidth="1"/>
    <col min="3576" max="3576" width="16.26953125" style="154" customWidth="1"/>
    <col min="3577" max="3577" width="21.81640625" style="154" customWidth="1"/>
    <col min="3578" max="3578" width="4.1796875" style="154" customWidth="1"/>
    <col min="3579" max="3829" width="9.1796875" style="154"/>
    <col min="3830" max="3830" width="9.54296875" style="154" customWidth="1"/>
    <col min="3831" max="3831" width="71.1796875" style="154" customWidth="1"/>
    <col min="3832" max="3832" width="16.26953125" style="154" customWidth="1"/>
    <col min="3833" max="3833" width="21.81640625" style="154" customWidth="1"/>
    <col min="3834" max="3834" width="4.1796875" style="154" customWidth="1"/>
    <col min="3835" max="4085" width="9.1796875" style="154"/>
    <col min="4086" max="4086" width="9.54296875" style="154" customWidth="1"/>
    <col min="4087" max="4087" width="71.1796875" style="154" customWidth="1"/>
    <col min="4088" max="4088" width="16.26953125" style="154" customWidth="1"/>
    <col min="4089" max="4089" width="21.81640625" style="154" customWidth="1"/>
    <col min="4090" max="4090" width="4.1796875" style="154" customWidth="1"/>
    <col min="4091" max="4341" width="9.1796875" style="154"/>
    <col min="4342" max="4342" width="9.54296875" style="154" customWidth="1"/>
    <col min="4343" max="4343" width="71.1796875" style="154" customWidth="1"/>
    <col min="4344" max="4344" width="16.26953125" style="154" customWidth="1"/>
    <col min="4345" max="4345" width="21.81640625" style="154" customWidth="1"/>
    <col min="4346" max="4346" width="4.1796875" style="154" customWidth="1"/>
    <col min="4347" max="4597" width="9.1796875" style="154"/>
    <col min="4598" max="4598" width="9.54296875" style="154" customWidth="1"/>
    <col min="4599" max="4599" width="71.1796875" style="154" customWidth="1"/>
    <col min="4600" max="4600" width="16.26953125" style="154" customWidth="1"/>
    <col min="4601" max="4601" width="21.81640625" style="154" customWidth="1"/>
    <col min="4602" max="4602" width="4.1796875" style="154" customWidth="1"/>
    <col min="4603" max="4853" width="9.1796875" style="154"/>
    <col min="4854" max="4854" width="9.54296875" style="154" customWidth="1"/>
    <col min="4855" max="4855" width="71.1796875" style="154" customWidth="1"/>
    <col min="4856" max="4856" width="16.26953125" style="154" customWidth="1"/>
    <col min="4857" max="4857" width="21.81640625" style="154" customWidth="1"/>
    <col min="4858" max="4858" width="4.1796875" style="154" customWidth="1"/>
    <col min="4859" max="5109" width="9.1796875" style="154"/>
    <col min="5110" max="5110" width="9.54296875" style="154" customWidth="1"/>
    <col min="5111" max="5111" width="71.1796875" style="154" customWidth="1"/>
    <col min="5112" max="5112" width="16.26953125" style="154" customWidth="1"/>
    <col min="5113" max="5113" width="21.81640625" style="154" customWidth="1"/>
    <col min="5114" max="5114" width="4.1796875" style="154" customWidth="1"/>
    <col min="5115" max="5365" width="9.1796875" style="154"/>
    <col min="5366" max="5366" width="9.54296875" style="154" customWidth="1"/>
    <col min="5367" max="5367" width="71.1796875" style="154" customWidth="1"/>
    <col min="5368" max="5368" width="16.26953125" style="154" customWidth="1"/>
    <col min="5369" max="5369" width="21.81640625" style="154" customWidth="1"/>
    <col min="5370" max="5370" width="4.1796875" style="154" customWidth="1"/>
    <col min="5371" max="5621" width="9.1796875" style="154"/>
    <col min="5622" max="5622" width="9.54296875" style="154" customWidth="1"/>
    <col min="5623" max="5623" width="71.1796875" style="154" customWidth="1"/>
    <col min="5624" max="5624" width="16.26953125" style="154" customWidth="1"/>
    <col min="5625" max="5625" width="21.81640625" style="154" customWidth="1"/>
    <col min="5626" max="5626" width="4.1796875" style="154" customWidth="1"/>
    <col min="5627" max="5877" width="9.1796875" style="154"/>
    <col min="5878" max="5878" width="9.54296875" style="154" customWidth="1"/>
    <col min="5879" max="5879" width="71.1796875" style="154" customWidth="1"/>
    <col min="5880" max="5880" width="16.26953125" style="154" customWidth="1"/>
    <col min="5881" max="5881" width="21.81640625" style="154" customWidth="1"/>
    <col min="5882" max="5882" width="4.1796875" style="154" customWidth="1"/>
    <col min="5883" max="6133" width="9.1796875" style="154"/>
    <col min="6134" max="6134" width="9.54296875" style="154" customWidth="1"/>
    <col min="6135" max="6135" width="71.1796875" style="154" customWidth="1"/>
    <col min="6136" max="6136" width="16.26953125" style="154" customWidth="1"/>
    <col min="6137" max="6137" width="21.81640625" style="154" customWidth="1"/>
    <col min="6138" max="6138" width="4.1796875" style="154" customWidth="1"/>
    <col min="6139" max="6389" width="9.1796875" style="154"/>
    <col min="6390" max="6390" width="9.54296875" style="154" customWidth="1"/>
    <col min="6391" max="6391" width="71.1796875" style="154" customWidth="1"/>
    <col min="6392" max="6392" width="16.26953125" style="154" customWidth="1"/>
    <col min="6393" max="6393" width="21.81640625" style="154" customWidth="1"/>
    <col min="6394" max="6394" width="4.1796875" style="154" customWidth="1"/>
    <col min="6395" max="6645" width="9.1796875" style="154"/>
    <col min="6646" max="6646" width="9.54296875" style="154" customWidth="1"/>
    <col min="6647" max="6647" width="71.1796875" style="154" customWidth="1"/>
    <col min="6648" max="6648" width="16.26953125" style="154" customWidth="1"/>
    <col min="6649" max="6649" width="21.81640625" style="154" customWidth="1"/>
    <col min="6650" max="6650" width="4.1796875" style="154" customWidth="1"/>
    <col min="6651" max="6901" width="9.1796875" style="154"/>
    <col min="6902" max="6902" width="9.54296875" style="154" customWidth="1"/>
    <col min="6903" max="6903" width="71.1796875" style="154" customWidth="1"/>
    <col min="6904" max="6904" width="16.26953125" style="154" customWidth="1"/>
    <col min="6905" max="6905" width="21.81640625" style="154" customWidth="1"/>
    <col min="6906" max="6906" width="4.1796875" style="154" customWidth="1"/>
    <col min="6907" max="7157" width="9.1796875" style="154"/>
    <col min="7158" max="7158" width="9.54296875" style="154" customWidth="1"/>
    <col min="7159" max="7159" width="71.1796875" style="154" customWidth="1"/>
    <col min="7160" max="7160" width="16.26953125" style="154" customWidth="1"/>
    <col min="7161" max="7161" width="21.81640625" style="154" customWidth="1"/>
    <col min="7162" max="7162" width="4.1796875" style="154" customWidth="1"/>
    <col min="7163" max="7413" width="9.1796875" style="154"/>
    <col min="7414" max="7414" width="9.54296875" style="154" customWidth="1"/>
    <col min="7415" max="7415" width="71.1796875" style="154" customWidth="1"/>
    <col min="7416" max="7416" width="16.26953125" style="154" customWidth="1"/>
    <col min="7417" max="7417" width="21.81640625" style="154" customWidth="1"/>
    <col min="7418" max="7418" width="4.1796875" style="154" customWidth="1"/>
    <col min="7419" max="7669" width="9.1796875" style="154"/>
    <col min="7670" max="7670" width="9.54296875" style="154" customWidth="1"/>
    <col min="7671" max="7671" width="71.1796875" style="154" customWidth="1"/>
    <col min="7672" max="7672" width="16.26953125" style="154" customWidth="1"/>
    <col min="7673" max="7673" width="21.81640625" style="154" customWidth="1"/>
    <col min="7674" max="7674" width="4.1796875" style="154" customWidth="1"/>
    <col min="7675" max="7925" width="9.1796875" style="154"/>
    <col min="7926" max="7926" width="9.54296875" style="154" customWidth="1"/>
    <col min="7927" max="7927" width="71.1796875" style="154" customWidth="1"/>
    <col min="7928" max="7928" width="16.26953125" style="154" customWidth="1"/>
    <col min="7929" max="7929" width="21.81640625" style="154" customWidth="1"/>
    <col min="7930" max="7930" width="4.1796875" style="154" customWidth="1"/>
    <col min="7931" max="8181" width="9.1796875" style="154"/>
    <col min="8182" max="8182" width="9.54296875" style="154" customWidth="1"/>
    <col min="8183" max="8183" width="71.1796875" style="154" customWidth="1"/>
    <col min="8184" max="8184" width="16.26953125" style="154" customWidth="1"/>
    <col min="8185" max="8185" width="21.81640625" style="154" customWidth="1"/>
    <col min="8186" max="8186" width="4.1796875" style="154" customWidth="1"/>
    <col min="8187" max="8437" width="9.1796875" style="154"/>
    <col min="8438" max="8438" width="9.54296875" style="154" customWidth="1"/>
    <col min="8439" max="8439" width="71.1796875" style="154" customWidth="1"/>
    <col min="8440" max="8440" width="16.26953125" style="154" customWidth="1"/>
    <col min="8441" max="8441" width="21.81640625" style="154" customWidth="1"/>
    <col min="8442" max="8442" width="4.1796875" style="154" customWidth="1"/>
    <col min="8443" max="8693" width="9.1796875" style="154"/>
    <col min="8694" max="8694" width="9.54296875" style="154" customWidth="1"/>
    <col min="8695" max="8695" width="71.1796875" style="154" customWidth="1"/>
    <col min="8696" max="8696" width="16.26953125" style="154" customWidth="1"/>
    <col min="8697" max="8697" width="21.81640625" style="154" customWidth="1"/>
    <col min="8698" max="8698" width="4.1796875" style="154" customWidth="1"/>
    <col min="8699" max="8949" width="9.1796875" style="154"/>
    <col min="8950" max="8950" width="9.54296875" style="154" customWidth="1"/>
    <col min="8951" max="8951" width="71.1796875" style="154" customWidth="1"/>
    <col min="8952" max="8952" width="16.26953125" style="154" customWidth="1"/>
    <col min="8953" max="8953" width="21.81640625" style="154" customWidth="1"/>
    <col min="8954" max="8954" width="4.1796875" style="154" customWidth="1"/>
    <col min="8955" max="9205" width="9.1796875" style="154"/>
    <col min="9206" max="9206" width="9.54296875" style="154" customWidth="1"/>
    <col min="9207" max="9207" width="71.1796875" style="154" customWidth="1"/>
    <col min="9208" max="9208" width="16.26953125" style="154" customWidth="1"/>
    <col min="9209" max="9209" width="21.81640625" style="154" customWidth="1"/>
    <col min="9210" max="9210" width="4.1796875" style="154" customWidth="1"/>
    <col min="9211" max="9461" width="9.1796875" style="154"/>
    <col min="9462" max="9462" width="9.54296875" style="154" customWidth="1"/>
    <col min="9463" max="9463" width="71.1796875" style="154" customWidth="1"/>
    <col min="9464" max="9464" width="16.26953125" style="154" customWidth="1"/>
    <col min="9465" max="9465" width="21.81640625" style="154" customWidth="1"/>
    <col min="9466" max="9466" width="4.1796875" style="154" customWidth="1"/>
    <col min="9467" max="9717" width="9.1796875" style="154"/>
    <col min="9718" max="9718" width="9.54296875" style="154" customWidth="1"/>
    <col min="9719" max="9719" width="71.1796875" style="154" customWidth="1"/>
    <col min="9720" max="9720" width="16.26953125" style="154" customWidth="1"/>
    <col min="9721" max="9721" width="21.81640625" style="154" customWidth="1"/>
    <col min="9722" max="9722" width="4.1796875" style="154" customWidth="1"/>
    <col min="9723" max="9973" width="9.1796875" style="154"/>
    <col min="9974" max="9974" width="9.54296875" style="154" customWidth="1"/>
    <col min="9975" max="9975" width="71.1796875" style="154" customWidth="1"/>
    <col min="9976" max="9976" width="16.26953125" style="154" customWidth="1"/>
    <col min="9977" max="9977" width="21.81640625" style="154" customWidth="1"/>
    <col min="9978" max="9978" width="4.1796875" style="154" customWidth="1"/>
    <col min="9979" max="10229" width="9.1796875" style="154"/>
    <col min="10230" max="10230" width="9.54296875" style="154" customWidth="1"/>
    <col min="10231" max="10231" width="71.1796875" style="154" customWidth="1"/>
    <col min="10232" max="10232" width="16.26953125" style="154" customWidth="1"/>
    <col min="10233" max="10233" width="21.81640625" style="154" customWidth="1"/>
    <col min="10234" max="10234" width="4.1796875" style="154" customWidth="1"/>
    <col min="10235" max="10485" width="9.1796875" style="154"/>
    <col min="10486" max="10486" width="9.54296875" style="154" customWidth="1"/>
    <col min="10487" max="10487" width="71.1796875" style="154" customWidth="1"/>
    <col min="10488" max="10488" width="16.26953125" style="154" customWidth="1"/>
    <col min="10489" max="10489" width="21.81640625" style="154" customWidth="1"/>
    <col min="10490" max="10490" width="4.1796875" style="154" customWidth="1"/>
    <col min="10491" max="10741" width="9.1796875" style="154"/>
    <col min="10742" max="10742" width="9.54296875" style="154" customWidth="1"/>
    <col min="10743" max="10743" width="71.1796875" style="154" customWidth="1"/>
    <col min="10744" max="10744" width="16.26953125" style="154" customWidth="1"/>
    <col min="10745" max="10745" width="21.81640625" style="154" customWidth="1"/>
    <col min="10746" max="10746" width="4.1796875" style="154" customWidth="1"/>
    <col min="10747" max="10997" width="9.1796875" style="154"/>
    <col min="10998" max="10998" width="9.54296875" style="154" customWidth="1"/>
    <col min="10999" max="10999" width="71.1796875" style="154" customWidth="1"/>
    <col min="11000" max="11000" width="16.26953125" style="154" customWidth="1"/>
    <col min="11001" max="11001" width="21.81640625" style="154" customWidth="1"/>
    <col min="11002" max="11002" width="4.1796875" style="154" customWidth="1"/>
    <col min="11003" max="11253" width="9.1796875" style="154"/>
    <col min="11254" max="11254" width="9.54296875" style="154" customWidth="1"/>
    <col min="11255" max="11255" width="71.1796875" style="154" customWidth="1"/>
    <col min="11256" max="11256" width="16.26953125" style="154" customWidth="1"/>
    <col min="11257" max="11257" width="21.81640625" style="154" customWidth="1"/>
    <col min="11258" max="11258" width="4.1796875" style="154" customWidth="1"/>
    <col min="11259" max="11509" width="9.1796875" style="154"/>
    <col min="11510" max="11510" width="9.54296875" style="154" customWidth="1"/>
    <col min="11511" max="11511" width="71.1796875" style="154" customWidth="1"/>
    <col min="11512" max="11512" width="16.26953125" style="154" customWidth="1"/>
    <col min="11513" max="11513" width="21.81640625" style="154" customWidth="1"/>
    <col min="11514" max="11514" width="4.1796875" style="154" customWidth="1"/>
    <col min="11515" max="11765" width="9.1796875" style="154"/>
    <col min="11766" max="11766" width="9.54296875" style="154" customWidth="1"/>
    <col min="11767" max="11767" width="71.1796875" style="154" customWidth="1"/>
    <col min="11768" max="11768" width="16.26953125" style="154" customWidth="1"/>
    <col min="11769" max="11769" width="21.81640625" style="154" customWidth="1"/>
    <col min="11770" max="11770" width="4.1796875" style="154" customWidth="1"/>
    <col min="11771" max="12021" width="9.1796875" style="154"/>
    <col min="12022" max="12022" width="9.54296875" style="154" customWidth="1"/>
    <col min="12023" max="12023" width="71.1796875" style="154" customWidth="1"/>
    <col min="12024" max="12024" width="16.26953125" style="154" customWidth="1"/>
    <col min="12025" max="12025" width="21.81640625" style="154" customWidth="1"/>
    <col min="12026" max="12026" width="4.1796875" style="154" customWidth="1"/>
    <col min="12027" max="12277" width="9.1796875" style="154"/>
    <col min="12278" max="12278" width="9.54296875" style="154" customWidth="1"/>
    <col min="12279" max="12279" width="71.1796875" style="154" customWidth="1"/>
    <col min="12280" max="12280" width="16.26953125" style="154" customWidth="1"/>
    <col min="12281" max="12281" width="21.81640625" style="154" customWidth="1"/>
    <col min="12282" max="12282" width="4.1796875" style="154" customWidth="1"/>
    <col min="12283" max="12533" width="9.1796875" style="154"/>
    <col min="12534" max="12534" width="9.54296875" style="154" customWidth="1"/>
    <col min="12535" max="12535" width="71.1796875" style="154" customWidth="1"/>
    <col min="12536" max="12536" width="16.26953125" style="154" customWidth="1"/>
    <col min="12537" max="12537" width="21.81640625" style="154" customWidth="1"/>
    <col min="12538" max="12538" width="4.1796875" style="154" customWidth="1"/>
    <col min="12539" max="12789" width="9.1796875" style="154"/>
    <col min="12790" max="12790" width="9.54296875" style="154" customWidth="1"/>
    <col min="12791" max="12791" width="71.1796875" style="154" customWidth="1"/>
    <col min="12792" max="12792" width="16.26953125" style="154" customWidth="1"/>
    <col min="12793" max="12793" width="21.81640625" style="154" customWidth="1"/>
    <col min="12794" max="12794" width="4.1796875" style="154" customWidth="1"/>
    <col min="12795" max="13045" width="9.1796875" style="154"/>
    <col min="13046" max="13046" width="9.54296875" style="154" customWidth="1"/>
    <col min="13047" max="13047" width="71.1796875" style="154" customWidth="1"/>
    <col min="13048" max="13048" width="16.26953125" style="154" customWidth="1"/>
    <col min="13049" max="13049" width="21.81640625" style="154" customWidth="1"/>
    <col min="13050" max="13050" width="4.1796875" style="154" customWidth="1"/>
    <col min="13051" max="13301" width="9.1796875" style="154"/>
    <col min="13302" max="13302" width="9.54296875" style="154" customWidth="1"/>
    <col min="13303" max="13303" width="71.1796875" style="154" customWidth="1"/>
    <col min="13304" max="13304" width="16.26953125" style="154" customWidth="1"/>
    <col min="13305" max="13305" width="21.81640625" style="154" customWidth="1"/>
    <col min="13306" max="13306" width="4.1796875" style="154" customWidth="1"/>
    <col min="13307" max="13557" width="9.1796875" style="154"/>
    <col min="13558" max="13558" width="9.54296875" style="154" customWidth="1"/>
    <col min="13559" max="13559" width="71.1796875" style="154" customWidth="1"/>
    <col min="13560" max="13560" width="16.26953125" style="154" customWidth="1"/>
    <col min="13561" max="13561" width="21.81640625" style="154" customWidth="1"/>
    <col min="13562" max="13562" width="4.1796875" style="154" customWidth="1"/>
    <col min="13563" max="13813" width="9.1796875" style="154"/>
    <col min="13814" max="13814" width="9.54296875" style="154" customWidth="1"/>
    <col min="13815" max="13815" width="71.1796875" style="154" customWidth="1"/>
    <col min="13816" max="13816" width="16.26953125" style="154" customWidth="1"/>
    <col min="13817" max="13817" width="21.81640625" style="154" customWidth="1"/>
    <col min="13818" max="13818" width="4.1796875" style="154" customWidth="1"/>
    <col min="13819" max="14069" width="9.1796875" style="154"/>
    <col min="14070" max="14070" width="9.54296875" style="154" customWidth="1"/>
    <col min="14071" max="14071" width="71.1796875" style="154" customWidth="1"/>
    <col min="14072" max="14072" width="16.26953125" style="154" customWidth="1"/>
    <col min="14073" max="14073" width="21.81640625" style="154" customWidth="1"/>
    <col min="14074" max="14074" width="4.1796875" style="154" customWidth="1"/>
    <col min="14075" max="14325" width="9.1796875" style="154"/>
    <col min="14326" max="14326" width="9.54296875" style="154" customWidth="1"/>
    <col min="14327" max="14327" width="71.1796875" style="154" customWidth="1"/>
    <col min="14328" max="14328" width="16.26953125" style="154" customWidth="1"/>
    <col min="14329" max="14329" width="21.81640625" style="154" customWidth="1"/>
    <col min="14330" max="14330" width="4.1796875" style="154" customWidth="1"/>
    <col min="14331" max="14581" width="9.1796875" style="154"/>
    <col min="14582" max="14582" width="9.54296875" style="154" customWidth="1"/>
    <col min="14583" max="14583" width="71.1796875" style="154" customWidth="1"/>
    <col min="14584" max="14584" width="16.26953125" style="154" customWidth="1"/>
    <col min="14585" max="14585" width="21.81640625" style="154" customWidth="1"/>
    <col min="14586" max="14586" width="4.1796875" style="154" customWidth="1"/>
    <col min="14587" max="14837" width="9.1796875" style="154"/>
    <col min="14838" max="14838" width="9.54296875" style="154" customWidth="1"/>
    <col min="14839" max="14839" width="71.1796875" style="154" customWidth="1"/>
    <col min="14840" max="14840" width="16.26953125" style="154" customWidth="1"/>
    <col min="14841" max="14841" width="21.81640625" style="154" customWidth="1"/>
    <col min="14842" max="14842" width="4.1796875" style="154" customWidth="1"/>
    <col min="14843" max="15093" width="9.1796875" style="154"/>
    <col min="15094" max="15094" width="9.54296875" style="154" customWidth="1"/>
    <col min="15095" max="15095" width="71.1796875" style="154" customWidth="1"/>
    <col min="15096" max="15096" width="16.26953125" style="154" customWidth="1"/>
    <col min="15097" max="15097" width="21.81640625" style="154" customWidth="1"/>
    <col min="15098" max="15098" width="4.1796875" style="154" customWidth="1"/>
    <col min="15099" max="15349" width="9.1796875" style="154"/>
    <col min="15350" max="15350" width="9.54296875" style="154" customWidth="1"/>
    <col min="15351" max="15351" width="71.1796875" style="154" customWidth="1"/>
    <col min="15352" max="15352" width="16.26953125" style="154" customWidth="1"/>
    <col min="15353" max="15353" width="21.81640625" style="154" customWidth="1"/>
    <col min="15354" max="15354" width="4.1796875" style="154" customWidth="1"/>
    <col min="15355" max="15605" width="9.1796875" style="154"/>
    <col min="15606" max="15606" width="9.54296875" style="154" customWidth="1"/>
    <col min="15607" max="15607" width="71.1796875" style="154" customWidth="1"/>
    <col min="15608" max="15608" width="16.26953125" style="154" customWidth="1"/>
    <col min="15609" max="15609" width="21.81640625" style="154" customWidth="1"/>
    <col min="15610" max="15610" width="4.1796875" style="154" customWidth="1"/>
    <col min="15611" max="15861" width="9.1796875" style="154"/>
    <col min="15862" max="15862" width="9.54296875" style="154" customWidth="1"/>
    <col min="15863" max="15863" width="71.1796875" style="154" customWidth="1"/>
    <col min="15864" max="15864" width="16.26953125" style="154" customWidth="1"/>
    <col min="15865" max="15865" width="21.81640625" style="154" customWidth="1"/>
    <col min="15866" max="15866" width="4.1796875" style="154" customWidth="1"/>
    <col min="15867" max="16117" width="9.1796875" style="154"/>
    <col min="16118" max="16118" width="9.54296875" style="154" customWidth="1"/>
    <col min="16119" max="16119" width="71.1796875" style="154" customWidth="1"/>
    <col min="16120" max="16120" width="16.26953125" style="154" customWidth="1"/>
    <col min="16121" max="16121" width="21.81640625" style="154" customWidth="1"/>
    <col min="16122" max="16122" width="4.1796875" style="154" customWidth="1"/>
    <col min="16123" max="16384" width="9.1796875" style="154"/>
  </cols>
  <sheetData>
    <row r="1" spans="1:4" s="149" customFormat="1" ht="33.75" customHeight="1" x14ac:dyDescent="0.3">
      <c r="A1" s="146" t="s">
        <v>463</v>
      </c>
      <c r="B1" s="147" t="s">
        <v>171</v>
      </c>
      <c r="C1" s="147" t="s">
        <v>464</v>
      </c>
      <c r="D1" s="148" t="s">
        <v>172</v>
      </c>
    </row>
    <row r="2" spans="1:4" ht="14.25" customHeight="1" x14ac:dyDescent="0.3">
      <c r="A2" s="150"/>
      <c r="B2" s="151"/>
      <c r="C2" s="152"/>
      <c r="D2" s="153"/>
    </row>
    <row r="3" spans="1:4" s="158" customFormat="1" ht="15" customHeight="1" x14ac:dyDescent="0.3">
      <c r="A3" s="155"/>
      <c r="B3" s="156" t="str">
        <f>'[1]Multipurpose-Hall'!B3</f>
        <v xml:space="preserve">GRANT NO. </v>
      </c>
      <c r="C3" s="157"/>
      <c r="D3" s="155"/>
    </row>
    <row r="4" spans="1:4" ht="14.25" customHeight="1" x14ac:dyDescent="0.3">
      <c r="A4" s="159"/>
      <c r="B4" s="156"/>
      <c r="C4" s="160"/>
      <c r="D4" s="153"/>
    </row>
    <row r="5" spans="1:4" ht="36.65" customHeight="1" x14ac:dyDescent="0.3">
      <c r="A5" s="159"/>
      <c r="B5" s="161" t="s">
        <v>515</v>
      </c>
      <c r="C5" s="160"/>
      <c r="D5" s="153"/>
    </row>
    <row r="6" spans="1:4" ht="14.25" customHeight="1" x14ac:dyDescent="0.3">
      <c r="A6" s="159"/>
      <c r="B6" s="156"/>
      <c r="C6" s="160"/>
      <c r="D6" s="153"/>
    </row>
    <row r="7" spans="1:4" ht="14.25" customHeight="1" x14ac:dyDescent="0.3">
      <c r="A7" s="159"/>
      <c r="B7" s="162"/>
      <c r="C7" s="160"/>
      <c r="D7" s="153"/>
    </row>
    <row r="8" spans="1:4" ht="14.25" customHeight="1" x14ac:dyDescent="0.3">
      <c r="A8" s="159"/>
      <c r="B8" s="163" t="s">
        <v>94</v>
      </c>
      <c r="C8" s="164"/>
      <c r="D8" s="153"/>
    </row>
    <row r="9" spans="1:4" ht="14.25" customHeight="1" x14ac:dyDescent="0.3">
      <c r="A9" s="159"/>
      <c r="B9" s="165"/>
      <c r="C9" s="160"/>
      <c r="D9" s="153"/>
    </row>
    <row r="10" spans="1:4" ht="14.25" customHeight="1" x14ac:dyDescent="0.3">
      <c r="A10" s="159"/>
      <c r="B10" s="165"/>
      <c r="C10" s="160"/>
      <c r="D10" s="153"/>
    </row>
    <row r="11" spans="1:4" ht="14.25" customHeight="1" x14ac:dyDescent="0.3">
      <c r="A11" s="159"/>
      <c r="B11" s="165"/>
      <c r="C11" s="166"/>
      <c r="D11" s="153"/>
    </row>
    <row r="12" spans="1:4" ht="14.25" customHeight="1" x14ac:dyDescent="0.3">
      <c r="A12" s="159"/>
      <c r="B12" s="165"/>
      <c r="C12" s="167"/>
      <c r="D12" s="168"/>
    </row>
    <row r="13" spans="1:4" ht="14.25" customHeight="1" x14ac:dyDescent="0.3">
      <c r="A13" s="159">
        <v>1</v>
      </c>
      <c r="B13" s="165" t="s">
        <v>168</v>
      </c>
      <c r="C13" s="167"/>
      <c r="D13" s="153">
        <f>'Preliminaries '!K747</f>
        <v>0</v>
      </c>
    </row>
    <row r="14" spans="1:4" ht="14.25" customHeight="1" x14ac:dyDescent="0.3">
      <c r="A14" s="159"/>
      <c r="B14" s="165"/>
      <c r="C14" s="167"/>
      <c r="D14" s="153"/>
    </row>
    <row r="15" spans="1:4" ht="14.25" customHeight="1" x14ac:dyDescent="0.3">
      <c r="A15" s="159"/>
      <c r="B15" s="165"/>
      <c r="C15" s="167"/>
      <c r="D15" s="153"/>
    </row>
    <row r="16" spans="1:4" ht="14.25" customHeight="1" x14ac:dyDescent="0.3">
      <c r="A16" s="159">
        <v>2</v>
      </c>
      <c r="B16" s="169" t="s">
        <v>513</v>
      </c>
      <c r="C16" s="166" t="s">
        <v>465</v>
      </c>
      <c r="D16" s="153">
        <f>'Market Hall'!G191</f>
        <v>0</v>
      </c>
    </row>
    <row r="17" spans="1:5" ht="14.25" customHeight="1" x14ac:dyDescent="0.3">
      <c r="A17" s="159"/>
      <c r="B17" s="165"/>
      <c r="C17" s="167"/>
      <c r="D17" s="153"/>
    </row>
    <row r="18" spans="1:5" ht="14.25" customHeight="1" x14ac:dyDescent="0.3">
      <c r="A18" s="159">
        <v>3</v>
      </c>
      <c r="B18" s="165" t="s">
        <v>514</v>
      </c>
      <c r="C18" s="167"/>
      <c r="D18" s="153">
        <f>'PUBLIC TOILETS'!G23</f>
        <v>0</v>
      </c>
    </row>
    <row r="19" spans="1:5" ht="14.25" customHeight="1" x14ac:dyDescent="0.3">
      <c r="A19" s="159"/>
      <c r="B19" s="165"/>
      <c r="C19" s="167"/>
      <c r="D19" s="153"/>
    </row>
    <row r="20" spans="1:5" ht="14.25" customHeight="1" x14ac:dyDescent="0.3">
      <c r="A20" s="159"/>
      <c r="B20" s="165"/>
      <c r="C20" s="160"/>
      <c r="D20" s="153"/>
    </row>
    <row r="21" spans="1:5" ht="14.25" customHeight="1" x14ac:dyDescent="0.3">
      <c r="A21" s="159"/>
      <c r="B21" s="163"/>
      <c r="C21" s="160"/>
      <c r="D21" s="153"/>
    </row>
    <row r="22" spans="1:5" ht="14.25" customHeight="1" x14ac:dyDescent="0.3">
      <c r="A22" s="159"/>
      <c r="B22" s="170" t="s">
        <v>466</v>
      </c>
      <c r="C22" s="171" t="s">
        <v>249</v>
      </c>
      <c r="D22" s="172">
        <f>SUM(D11:D20)</f>
        <v>0</v>
      </c>
      <c r="E22" s="173"/>
    </row>
    <row r="23" spans="1:5" ht="14.25" customHeight="1" x14ac:dyDescent="0.3">
      <c r="A23" s="159"/>
      <c r="B23" s="165"/>
      <c r="C23" s="160"/>
      <c r="D23" s="153"/>
    </row>
    <row r="24" spans="1:5" ht="14.25" customHeight="1" thickBot="1" x14ac:dyDescent="0.35">
      <c r="A24" s="159"/>
      <c r="B24" s="165"/>
      <c r="C24" s="160"/>
      <c r="D24" s="174"/>
    </row>
    <row r="25" spans="1:5" ht="14.25" customHeight="1" thickTop="1" x14ac:dyDescent="0.3">
      <c r="A25" s="159"/>
      <c r="B25" s="165"/>
      <c r="C25" s="160"/>
      <c r="D25" s="153"/>
    </row>
    <row r="26" spans="1:5" ht="14.25" customHeight="1" x14ac:dyDescent="0.3">
      <c r="A26" s="159"/>
      <c r="B26" s="165"/>
      <c r="C26" s="160"/>
      <c r="D26" s="153"/>
    </row>
    <row r="27" spans="1:5" ht="14.25" customHeight="1" x14ac:dyDescent="0.3">
      <c r="A27" s="159"/>
      <c r="B27" s="165"/>
      <c r="C27" s="160"/>
      <c r="D27" s="153"/>
    </row>
    <row r="28" spans="1:5" ht="14.25" customHeight="1" x14ac:dyDescent="0.3">
      <c r="A28" s="159"/>
      <c r="B28" s="165"/>
      <c r="C28" s="160"/>
      <c r="D28" s="153"/>
    </row>
    <row r="29" spans="1:5" ht="14.25" customHeight="1" x14ac:dyDescent="0.3">
      <c r="A29" s="159"/>
      <c r="B29" s="165"/>
      <c r="C29" s="160"/>
      <c r="D29" s="153"/>
    </row>
    <row r="30" spans="1:5" ht="14.25" customHeight="1" x14ac:dyDescent="0.3">
      <c r="A30" s="159"/>
      <c r="B30" s="165"/>
      <c r="C30" s="160"/>
      <c r="D30" s="153"/>
    </row>
    <row r="31" spans="1:5" ht="14.25" customHeight="1" x14ac:dyDescent="0.3">
      <c r="A31" s="159"/>
      <c r="B31" s="165"/>
      <c r="C31" s="160"/>
      <c r="D31" s="153"/>
    </row>
    <row r="32" spans="1:5" ht="14.25" customHeight="1" x14ac:dyDescent="0.3">
      <c r="A32" s="159"/>
      <c r="B32" s="165"/>
      <c r="C32" s="160"/>
      <c r="D32" s="153"/>
    </row>
    <row r="33" spans="1:5" ht="14.25" customHeight="1" x14ac:dyDescent="0.3">
      <c r="A33" s="159"/>
      <c r="B33" s="165"/>
      <c r="C33" s="160"/>
      <c r="D33" s="153"/>
    </row>
    <row r="34" spans="1:5" ht="14.25" customHeight="1" x14ac:dyDescent="0.3">
      <c r="A34" s="159"/>
      <c r="B34" s="175"/>
      <c r="C34" s="176"/>
      <c r="D34" s="177"/>
      <c r="E34" s="173"/>
    </row>
    <row r="35" spans="1:5" s="178" customFormat="1" ht="14.25" customHeight="1" x14ac:dyDescent="0.3">
      <c r="A35" s="159"/>
      <c r="B35" s="151"/>
      <c r="C35" s="160"/>
      <c r="D35" s="153"/>
    </row>
    <row r="36" spans="1:5" s="178" customFormat="1" ht="14.25" customHeight="1" x14ac:dyDescent="0.3">
      <c r="A36" s="159"/>
      <c r="B36" s="165" t="s">
        <v>467</v>
      </c>
      <c r="C36" s="179"/>
      <c r="D36" s="153"/>
      <c r="E36" s="180"/>
    </row>
    <row r="37" spans="1:5" s="178" customFormat="1" ht="14.25" customHeight="1" x14ac:dyDescent="0.3">
      <c r="A37" s="159"/>
      <c r="B37" s="165"/>
      <c r="C37" s="179"/>
      <c r="D37" s="153"/>
    </row>
    <row r="38" spans="1:5" s="178" customFormat="1" ht="14.25" customHeight="1" x14ac:dyDescent="0.3">
      <c r="A38" s="159"/>
      <c r="B38" s="165" t="s">
        <v>468</v>
      </c>
      <c r="C38" s="181"/>
      <c r="D38" s="153"/>
      <c r="E38" s="180"/>
    </row>
    <row r="39" spans="1:5" s="178" customFormat="1" ht="14.25" customHeight="1" x14ac:dyDescent="0.3">
      <c r="A39" s="159"/>
      <c r="B39" s="165"/>
      <c r="C39" s="179"/>
      <c r="D39" s="153"/>
    </row>
    <row r="40" spans="1:5" s="178" customFormat="1" ht="14.25" customHeight="1" x14ac:dyDescent="0.3">
      <c r="A40" s="159"/>
      <c r="B40" s="165"/>
      <c r="C40" s="179"/>
      <c r="D40" s="153"/>
    </row>
    <row r="41" spans="1:5" s="178" customFormat="1" ht="14.25" customHeight="1" x14ac:dyDescent="0.3">
      <c r="A41" s="159"/>
      <c r="B41" s="165" t="s">
        <v>469</v>
      </c>
      <c r="C41" s="179"/>
      <c r="D41" s="153"/>
    </row>
    <row r="42" spans="1:5" s="178" customFormat="1" ht="14.25" customHeight="1" x14ac:dyDescent="0.3">
      <c r="A42" s="159"/>
      <c r="B42" s="165"/>
      <c r="C42" s="179"/>
      <c r="D42" s="153"/>
    </row>
    <row r="43" spans="1:5" s="178" customFormat="1" ht="14.25" customHeight="1" x14ac:dyDescent="0.3">
      <c r="A43" s="159"/>
      <c r="B43" s="165"/>
      <c r="C43" s="179"/>
      <c r="D43" s="153"/>
    </row>
    <row r="44" spans="1:5" s="178" customFormat="1" ht="14.25" customHeight="1" x14ac:dyDescent="0.3">
      <c r="A44" s="159"/>
      <c r="B44" s="165" t="s">
        <v>470</v>
      </c>
      <c r="C44" s="179"/>
      <c r="D44" s="153"/>
    </row>
    <row r="45" spans="1:5" s="178" customFormat="1" ht="14.25" customHeight="1" x14ac:dyDescent="0.3">
      <c r="A45" s="159"/>
      <c r="B45" s="165"/>
      <c r="C45" s="179"/>
      <c r="D45" s="153"/>
    </row>
    <row r="46" spans="1:5" s="178" customFormat="1" ht="14.25" customHeight="1" x14ac:dyDescent="0.3">
      <c r="A46" s="159"/>
      <c r="B46" s="165"/>
      <c r="C46" s="179"/>
      <c r="D46" s="153"/>
    </row>
    <row r="47" spans="1:5" s="178" customFormat="1" ht="14.25" customHeight="1" x14ac:dyDescent="0.3">
      <c r="A47" s="159"/>
      <c r="B47" s="165" t="s">
        <v>471</v>
      </c>
      <c r="C47" s="179"/>
      <c r="D47" s="153"/>
    </row>
    <row r="48" spans="1:5" s="178" customFormat="1" ht="14.25" customHeight="1" x14ac:dyDescent="0.3">
      <c r="A48" s="159"/>
      <c r="B48" s="165"/>
      <c r="C48" s="179"/>
      <c r="D48" s="153"/>
    </row>
    <row r="49" spans="1:4" s="178" customFormat="1" ht="14.25" customHeight="1" x14ac:dyDescent="0.3">
      <c r="A49" s="159"/>
      <c r="B49" s="165"/>
      <c r="C49" s="179"/>
      <c r="D49" s="153"/>
    </row>
    <row r="50" spans="1:4" s="178" customFormat="1" ht="14.25" customHeight="1" x14ac:dyDescent="0.3">
      <c r="A50" s="159"/>
      <c r="B50" s="165" t="s">
        <v>472</v>
      </c>
      <c r="C50" s="179"/>
      <c r="D50" s="153"/>
    </row>
    <row r="51" spans="1:4" s="178" customFormat="1" ht="14.25" customHeight="1" x14ac:dyDescent="0.3">
      <c r="A51" s="159"/>
      <c r="B51" s="165"/>
      <c r="C51" s="179"/>
      <c r="D51" s="153"/>
    </row>
    <row r="52" spans="1:4" s="178" customFormat="1" ht="14.25" customHeight="1" x14ac:dyDescent="0.3">
      <c r="A52" s="159"/>
      <c r="B52" s="165" t="s">
        <v>473</v>
      </c>
      <c r="C52" s="182"/>
      <c r="D52" s="153"/>
    </row>
    <row r="53" spans="1:4" s="178" customFormat="1" ht="14.25" customHeight="1" x14ac:dyDescent="0.3">
      <c r="A53" s="159"/>
      <c r="B53" s="165"/>
      <c r="C53" s="182"/>
      <c r="D53" s="153"/>
    </row>
    <row r="54" spans="1:4" s="178" customFormat="1" ht="14.25" customHeight="1" x14ac:dyDescent="0.3">
      <c r="A54" s="159"/>
      <c r="B54" s="165" t="s">
        <v>474</v>
      </c>
      <c r="C54" s="182"/>
      <c r="D54" s="153"/>
    </row>
    <row r="55" spans="1:4" s="178" customFormat="1" ht="14.25" customHeight="1" x14ac:dyDescent="0.3">
      <c r="A55" s="159"/>
      <c r="B55" s="165"/>
      <c r="C55" s="182"/>
      <c r="D55" s="153"/>
    </row>
    <row r="56" spans="1:4" s="178" customFormat="1" ht="14.25" customHeight="1" x14ac:dyDescent="0.3">
      <c r="A56" s="159"/>
      <c r="B56" s="165"/>
      <c r="C56" s="179"/>
      <c r="D56" s="153"/>
    </row>
    <row r="57" spans="1:4" s="178" customFormat="1" ht="14.25" customHeight="1" x14ac:dyDescent="0.3">
      <c r="A57" s="159"/>
      <c r="B57" s="165" t="s">
        <v>470</v>
      </c>
      <c r="C57" s="182"/>
      <c r="D57" s="153"/>
    </row>
    <row r="58" spans="1:4" s="178" customFormat="1" ht="14.25" customHeight="1" x14ac:dyDescent="0.3">
      <c r="A58" s="159"/>
      <c r="B58" s="165"/>
      <c r="C58" s="182"/>
      <c r="D58" s="153"/>
    </row>
    <row r="59" spans="1:4" s="178" customFormat="1" ht="14.25" customHeight="1" x14ac:dyDescent="0.3">
      <c r="A59" s="159"/>
      <c r="B59" s="165"/>
      <c r="C59" s="182"/>
      <c r="D59" s="153"/>
    </row>
    <row r="60" spans="1:4" s="178" customFormat="1" ht="14.25" customHeight="1" x14ac:dyDescent="0.3">
      <c r="A60" s="159"/>
      <c r="B60" s="165" t="s">
        <v>475</v>
      </c>
      <c r="C60" s="182"/>
      <c r="D60" s="153"/>
    </row>
    <row r="61" spans="1:4" s="178" customFormat="1" ht="14.25" customHeight="1" x14ac:dyDescent="0.3">
      <c r="A61" s="183"/>
      <c r="B61" s="278"/>
      <c r="C61" s="279"/>
      <c r="D61" s="279"/>
    </row>
  </sheetData>
  <mergeCells count="1">
    <mergeCell ref="B61:D61"/>
  </mergeCells>
  <printOptions horizontalCentered="1"/>
  <pageMargins left="0.2" right="0.2" top="0.75" bottom="0.5" header="0.45" footer="0.3"/>
  <pageSetup scale="73" orientation="portrait" r:id="rId1"/>
  <headerFooter alignWithMargins="0">
    <oddHeader>&amp;LGRAND SUMMARY&amp;R           PROPOSED  DHARKENLEY DISTRICT COMMUNITY CENTER</oddHeader>
    <oddFooter>&amp;CGrand Summary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Preliminaries </vt:lpstr>
      <vt:lpstr>Market Hall</vt:lpstr>
      <vt:lpstr>PUBLIC TOILETS</vt:lpstr>
      <vt:lpstr>SUMMARY</vt:lpstr>
      <vt:lpstr>'Preliminaries '!Print_Area</vt:lpstr>
      <vt:lpstr>SUMMARY!Print_Area</vt:lpstr>
      <vt:lpstr>'Preliminaries '!Print_Titles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OMAR Okash</cp:lastModifiedBy>
  <cp:lastPrinted>2017-02-26T18:57:55Z</cp:lastPrinted>
  <dcterms:created xsi:type="dcterms:W3CDTF">2016-09-18T14:48:04Z</dcterms:created>
  <dcterms:modified xsi:type="dcterms:W3CDTF">2019-04-18T11:58:04Z</dcterms:modified>
</cp:coreProperties>
</file>